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844" documentId="120_S{2AC9BD13-BADA-5192-A53E-5A8FF88502F6}" xr6:coauthVersionLast="47" xr6:coauthVersionMax="47" xr10:uidLastSave="{BF8416A1-5E81-47CC-BB94-63383FDD80BF}"/>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6" i="4"/>
  <c r="B7" i="4"/>
  <c r="B8" i="4"/>
  <c r="B9" i="4"/>
  <c r="B10" i="4"/>
  <c r="B11" i="4"/>
  <c r="B12" i="4"/>
  <c r="B13" i="4"/>
  <c r="B3" i="4"/>
  <c r="G6" i="4"/>
  <c r="I6" i="4"/>
  <c r="J6" i="4"/>
  <c r="L3" i="4"/>
  <c r="L4" i="4"/>
  <c r="L5" i="4"/>
  <c r="L6" i="4"/>
  <c r="L7" i="4"/>
  <c r="L8" i="4"/>
  <c r="B8"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6" i="5"/>
  <c r="L7" i="5"/>
  <c r="L8" i="5"/>
  <c r="J6" i="5"/>
  <c r="J7" i="5"/>
  <c r="J8" i="5"/>
  <c r="I6" i="5"/>
  <c r="I7" i="5"/>
  <c r="I8" i="5"/>
  <c r="B6" i="5"/>
  <c r="B7" i="5"/>
  <c r="B8" i="5"/>
  <c r="G6" i="5"/>
  <c r="G7" i="5"/>
  <c r="G8"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3" i="1"/>
  <c r="G3" i="1"/>
  <c r="I3" i="1"/>
  <c r="J3" i="1"/>
  <c r="L3" i="1"/>
  <c r="B4" i="1"/>
  <c r="G4" i="1"/>
  <c r="I4" i="1"/>
  <c r="J4" i="1"/>
  <c r="L4" i="1"/>
  <c r="B5" i="1"/>
  <c r="G5" i="1"/>
  <c r="I5" i="1"/>
  <c r="J5" i="1"/>
  <c r="L5" i="1"/>
  <c r="B6" i="1"/>
  <c r="G6" i="1"/>
  <c r="I6" i="1"/>
  <c r="J6" i="1"/>
  <c r="L6" i="1"/>
  <c r="D3"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I3" i="4"/>
  <c r="J3" i="4"/>
  <c r="G4" i="4"/>
  <c r="I4" i="4"/>
  <c r="J4" i="4"/>
  <c r="G5" i="4"/>
  <c r="I5" i="4"/>
  <c r="J5" i="4"/>
  <c r="G7" i="4"/>
  <c r="I7" i="4"/>
  <c r="J7" i="4"/>
  <c r="G8" i="4"/>
  <c r="I8" i="4"/>
  <c r="J8" i="4"/>
  <c r="G9" i="4"/>
  <c r="I9" i="4"/>
  <c r="J9" i="4"/>
  <c r="L9" i="4"/>
  <c r="G10" i="4"/>
  <c r="I10" i="4"/>
  <c r="J10" i="4"/>
  <c r="L10" i="4"/>
  <c r="G11" i="4"/>
  <c r="I11" i="4"/>
  <c r="J11" i="4"/>
  <c r="L11" i="4"/>
  <c r="G12" i="4"/>
  <c r="I12" i="4"/>
  <c r="J12" i="4"/>
  <c r="L12"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G2" i="4"/>
  <c r="B4" i="2"/>
  <c r="G4" i="2"/>
  <c r="I4" i="2"/>
  <c r="J4" i="2"/>
  <c r="L4" i="2"/>
  <c r="B5" i="2"/>
  <c r="G5" i="2"/>
  <c r="I5" i="2"/>
  <c r="J5" i="2"/>
  <c r="L5" i="2"/>
  <c r="B6" i="2"/>
  <c r="G6" i="2"/>
  <c r="I6" i="2"/>
  <c r="J6" i="2"/>
  <c r="L6" i="2"/>
  <c r="B7" i="2"/>
  <c r="G7" i="2"/>
  <c r="I7" i="2"/>
  <c r="J7" i="2"/>
  <c r="L7"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<sst xmlns="http://schemas.openxmlformats.org/spreadsheetml/2006/main" count="181596" uniqueCount="39214">
  <si>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</si>
  <si>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</si>
  <si>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</si>
  <si>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</si>
  <si>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</si>
  <si>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</si>
  <si>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</si>
  <si>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</si>
  <si>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</si>
  <si>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</si>
  <si>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</si>
  <si>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</si>
  <si>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</si>
  <si>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</si>
  <si>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</si>
  <si>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</si>
  <si>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</si>
  <si>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</si>
  <si>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</si>
  <si>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</si>
  <si>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</si>
  <si>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</si>
  <si>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</si>
  <si>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</si>
  <si>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</si>
  <si>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</si>
  <si>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</si>
  <si>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</si>
  <si>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</si>
  <si>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</si>
  <si>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</si>
  <si>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</si>
  <si>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</si>
  <si>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</si>
  <si>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</si>
  <si>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</si>
  <si>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</si>
  <si>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</si>
  <si>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</si>
  <si>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</si>
  <si>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</si>
  <si>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</si>
  <si>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</si>
  <si>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</si>
  <si>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</si>
  <si>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</si>
  <si>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</si>
  <si>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</si>
  <si>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</si>
  <si>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</si>
  <si>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</si>
  <si>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</si>
  <si>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</si>
  <si>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</si>
  <si>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</si>
  <si>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</si>
  <si>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</si>
  <si>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</si>
  <si>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</si>
  <si>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</si>
  <si>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</si>
  <si>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</si>
  <si>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</si>
  <si>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</si>
  <si>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</si>
  <si>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</si>
  <si>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</si>
  <si>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</si>
  <si>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</si>
  <si>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</si>
  <si>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</si>
  <si>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</si>
  <si>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</si>
  <si>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</si>
  <si>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</si>
  <si>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</si>
  <si>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</si>
  <si>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</si>
  <si>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</si>
  <si>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</si>
  <si>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</si>
  <si>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</si>
  <si>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</si>
  <si>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</si>
  <si>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</si>
  <si>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</si>
  <si>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</si>
  <si>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</si>
  <si>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</si>
  <si>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</si>
  <si>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</si>
  <si>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</si>
  <si>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</si>
  <si>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</si>
  <si>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</si>
  <si>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</si>
  <si>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</si>
  <si>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</si>
  <si>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</si>
  <si>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</si>
  <si>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</si>
  <si>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</si>
  <si>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</si>
  <si>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</si>
  <si>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</si>
  <si>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</si>
  <si>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</si>
  <si>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</si>
  <si>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</si>
  <si>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</si>
  <si>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</si>
  <si>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</si>
  <si>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</si>
  <si>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</si>
  <si>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</si>
  <si>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</si>
  <si>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</si>
  <si>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</si>
  <si>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</si>
  <si>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</si>
  <si>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</si>
  <si>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</si>
  <si>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</si>
  <si>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</si>
  <si>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</si>
  <si>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</si>
  <si>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</si>
  <si>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</si>
  <si>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</si>
  <si>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</si>
  <si>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</si>
  <si>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</si>
  <si>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</si>
  <si>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</si>
  <si>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</si>
  <si>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</si>
  <si>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</si>
  <si>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</si>
  <si>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</si>
  <si>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</si>
  <si>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</si>
  <si>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</si>
  <si>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</si>
  <si>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</si>
  <si>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</si>
  <si>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</si>
  <si>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</si>
  <si>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</si>
  <si>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</si>
  <si>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</si>
  <si>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</si>
  <si>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</si>
  <si>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</si>
  <si>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</si>
  <si>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</si>
  <si>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</si>
  <si>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</si>
  <si>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</si>
  <si>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</si>
  <si>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</si>
  <si>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</si>
  <si>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</si>
  <si>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</si>
  <si>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</si>
  <si>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</si>
  <si>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</si>
  <si>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</si>
  <si>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</si>
  <si>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</si>
  <si>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</si>
  <si>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</si>
  <si>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</si>
  <si>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</si>
  <si>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</si>
  <si>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</si>
  <si>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</si>
  <si>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</si>
  <si>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</si>
  <si>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</si>
  <si>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</si>
  <si>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</si>
  <si>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</si>
  <si>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</si>
  <si>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</si>
  <si>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</si>
  <si>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</si>
  <si>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</si>
  <si>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</si>
  <si>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</si>
  <si>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</si>
  <si>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</si>
  <si>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</si>
  <si>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</si>
  <si>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</si>
  <si>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</si>
  <si>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</si>
  <si>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</si>
  <si>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</si>
  <si>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</si>
  <si>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</si>
  <si>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</si>
  <si>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</si>
  <si>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</si>
  <si>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</si>
  <si>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</si>
  <si>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</si>
  <si>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</si>
  <si>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</si>
  <si>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</si>
  <si>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</si>
  <si>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</si>
  <si>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</si>
  <si>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</si>
  <si>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</si>
  <si>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</si>
  <si>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</si>
  <si>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</si>
  <si>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</si>
  <si>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</si>
  <si>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</si>
  <si>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</si>
  <si>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</si>
  <si>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</si>
  <si>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</si>
  <si>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</si>
  <si>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</si>
  <si>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</si>
  <si>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</si>
  <si>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</si>
  <si>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</si>
  <si>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</si>
  <si>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</si>
  <si>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</si>
  <si>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</si>
  <si>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</si>
  <si>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</si>
  <si>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</si>
  <si>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</si>
  <si>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</si>
  <si>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</si>
  <si>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</si>
  <si>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</si>
  <si>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</si>
  <si>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</si>
  <si>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</si>
  <si>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</si>
  <si>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</si>
  <si>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</si>
  <si>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</si>
  <si>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</si>
  <si>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</si>
  <si>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</si>
  <si>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</si>
  <si>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</si>
  <si>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</si>
  <si>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</si>
  <si>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</si>
  <si>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</si>
  <si>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</si>
  <si>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</si>
  <si>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</si>
  <si>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</si>
  <si>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</si>
  <si>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</si>
  <si>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</si>
  <si>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</si>
  <si>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</si>
  <si>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</si>
  <si>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</si>
  <si>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</si>
  <si>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</si>
  <si>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</si>
  <si>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</si>
  <si>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</si>
  <si>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</si>
  <si>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</si>
  <si>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</si>
  <si>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</si>
  <si>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</si>
  <si>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</si>
  <si>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</si>
  <si>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</si>
  <si>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</si>
  <si>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</si>
  <si>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</si>
  <si>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</si>
  <si>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</si>
  <si>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</si>
  <si>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</si>
  <si>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</si>
  <si>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</si>
  <si>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</si>
  <si>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</si>
  <si>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</si>
  <si>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</si>
  <si>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</si>
  <si>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</si>
  <si>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</si>
  <si>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</si>
  <si>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</si>
  <si>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</si>
  <si>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</si>
  <si>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</si>
  <si>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</si>
  <si>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</si>
  <si>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</si>
  <si>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</si>
  <si>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</si>
  <si>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</si>
  <si>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</si>
  <si>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</si>
  <si>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</si>
  <si>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</si>
  <si>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</si>
  <si>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</si>
  <si>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</si>
  <si>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</si>
  <si>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</si>
  <si>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</si>
  <si>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</si>
  <si>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</si>
  <si>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</si>
  <si>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</si>
  <si>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</si>
  <si>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</si>
  <si>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</si>
  <si>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</si>
  <si>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</si>
  <si>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</si>
  <si>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</si>
  <si>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</si>
  <si>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</si>
  <si>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</si>
  <si>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</si>
  <si>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</si>
  <si>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</si>
  <si>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</si>
  <si>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</si>
  <si>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</si>
  <si>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</si>
  <si>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</si>
  <si>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</si>
  <si>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</si>
  <si>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</si>
  <si>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</si>
  <si>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</si>
  <si>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</si>
  <si>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</si>
  <si>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</si>
  <si>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</si>
  <si>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</si>
  <si>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</si>
  <si>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</si>
  <si>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</si>
  <si>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</si>
  <si>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</si>
  <si>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</si>
  <si>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</si>
  <si>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</si>
  <si>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</si>
  <si>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</si>
  <si>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</si>
  <si>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</si>
  <si>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</si>
  <si>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</si>
  <si>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</si>
  <si>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</si>
  <si>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</si>
  <si>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</si>
  <si>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</si>
  <si>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</si>
  <si>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</si>
  <si>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</si>
  <si>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</si>
  <si>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</si>
  <si>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</si>
  <si>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</si>
  <si>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</si>
  <si>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</si>
  <si>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</si>
  <si>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</si>
  <si>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</si>
  <si>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</si>
  <si>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</si>
  <si>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</si>
  <si>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</si>
  <si>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</si>
  <si>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</si>
  <si>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</si>
  <si>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</si>
  <si>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</si>
  <si>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</si>
  <si>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</si>
  <si>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</si>
  <si>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</si>
  <si>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</si>
  <si>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</si>
  <si>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</si>
  <si>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</si>
  <si>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</si>
  <si>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</si>
  <si>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</si>
  <si>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</si>
  <si>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</si>
  <si>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</si>
  <si>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</si>
  <si>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</si>
  <si>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</si>
  <si>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</si>
  <si>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</si>
  <si>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</si>
  <si>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</si>
  <si>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</si>
  <si>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</si>
  <si>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</si>
  <si>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</si>
  <si>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</si>
  <si>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</si>
  <si>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</si>
  <si>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</si>
  <si>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</si>
  <si>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</si>
  <si>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</si>
  <si>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</si>
  <si>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</si>
  <si>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</si>
  <si>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</si>
  <si>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</si>
  <si>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</si>
  <si>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</si>
  <si>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</si>
  <si>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</si>
  <si>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</si>
  <si>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</si>
  <si>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</si>
  <si>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</si>
  <si>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</si>
  <si>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</si>
  <si>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</si>
  <si>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</si>
  <si>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</si>
  <si>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</si>
  <si>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</si>
  <si>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</si>
  <si>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</si>
  <si>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</si>
  <si>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</si>
  <si>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</si>
  <si>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</si>
  <si>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</si>
  <si>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</si>
  <si>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</si>
  <si>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</si>
  <si>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</si>
  <si>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</si>
  <si>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</si>
  <si>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</si>
  <si>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</si>
  <si>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</si>
  <si>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</si>
  <si>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</si>
  <si>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</si>
  <si>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</si>
  <si>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</si>
  <si>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</si>
  <si>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</si>
  <si>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</si>
  <si>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</si>
  <si>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</si>
  <si>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</si>
  <si>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</si>
  <si>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</si>
  <si>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</si>
  <si>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</si>
  <si>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</si>
  <si>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</si>
  <si>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</si>
  <si>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</si>
  <si>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</si>
  <si>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</si>
  <si>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</si>
  <si>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</si>
  <si>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</si>
  <si>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</si>
  <si>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</si>
  <si>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</si>
  <si>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</si>
  <si>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</si>
  <si>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</si>
  <si>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</si>
  <si>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</si>
  <si>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</si>
  <si>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</si>
  <si>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</si>
  <si>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</si>
  <si>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</si>
  <si>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</si>
  <si>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</si>
  <si>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</si>
  <si>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</si>
  <si>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</si>
  <si>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</si>
  <si>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</si>
  <si>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</si>
  <si>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</si>
  <si>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</si>
  <si>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</si>
  <si>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</si>
  <si>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</si>
  <si>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</si>
  <si>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</si>
  <si>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</si>
  <si>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</si>
  <si>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</si>
  <si>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</si>
  <si>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</si>
  <si>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</si>
  <si>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</si>
  <si>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</si>
  <si>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</si>
  <si>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</si>
  <si>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</si>
  <si>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</si>
  <si>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</si>
  <si>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</si>
  <si>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</si>
  <si>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</si>
  <si>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</si>
  <si>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</si>
  <si>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</si>
  <si>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</si>
  <si>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</si>
  <si>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</si>
  <si>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</si>
  <si>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</si>
  <si>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</si>
  <si>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</si>
  <si>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</si>
  <si>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</si>
  <si>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</si>
  <si>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</si>
  <si>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</si>
  <si>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</si>
  <si>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</si>
  <si>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</si>
  <si>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</si>
  <si>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</si>
  <si>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</si>
  <si>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</si>
  <si>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</si>
  <si>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</si>
  <si>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</si>
  <si>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</si>
  <si>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</si>
  <si>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</si>
  <si>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</si>
  <si>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</si>
  <si>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</si>
  <si>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</si>
  <si>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</si>
  <si>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</si>
  <si>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</si>
  <si>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</si>
  <si>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</si>
  <si>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</si>
  <si>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</si>
  <si>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</si>
  <si>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</si>
  <si>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</si>
  <si>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</si>
  <si>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</si>
  <si>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</si>
  <si>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</si>
  <si>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</si>
  <si>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</si>
  <si>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</si>
  <si>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</si>
  <si>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</si>
  <si>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</si>
  <si>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</si>
  <si>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</si>
  <si>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</si>
  <si>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</si>
  <si>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</si>
  <si>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</si>
  <si>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</si>
  <si>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</si>
  <si>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</si>
  <si>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</si>
  <si>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</si>
  <si>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</si>
  <si>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</si>
  <si>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</si>
  <si>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</si>
  <si>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</si>
  <si>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</si>
  <si>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</si>
  <si>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</si>
  <si>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</si>
  <si>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</si>
  <si>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</si>
  <si>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</si>
  <si>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</si>
  <si>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</si>
  <si>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</si>
  <si>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</si>
  <si>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</si>
  <si>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</si>
  <si>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</si>
  <si>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</si>
  <si>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</si>
  <si>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</si>
  <si>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</si>
  <si>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</si>
  <si>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</si>
  <si>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</si>
  <si>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</si>
  <si>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</si>
  <si>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</si>
  <si>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</si>
  <si>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</si>
  <si>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</si>
  <si>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</si>
  <si>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</si>
  <si>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</si>
  <si>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</si>
  <si>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</si>
  <si>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</si>
  <si>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</si>
  <si>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</si>
  <si>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</si>
  <si>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</si>
  <si>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</si>
  <si>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</si>
  <si>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</si>
  <si>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</si>
  <si>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</si>
  <si>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</si>
  <si>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</si>
  <si>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</si>
  <si>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</si>
  <si>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</si>
  <si>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</si>
  <si>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</si>
  <si>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</si>
  <si>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</si>
  <si>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</si>
  <si>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</si>
  <si>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</si>
  <si>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</si>
  <si>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</si>
  <si>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</si>
  <si>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</si>
  <si>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</si>
  <si>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</si>
  <si>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</si>
  <si>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</si>
  <si>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</si>
  <si>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</si>
  <si>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</si>
  <si>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</si>
  <si>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</si>
  <si>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</si>
  <si>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</si>
  <si>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</si>
  <si>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</si>
  <si>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</si>
  <si>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</si>
  <si>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</si>
  <si>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</si>
  <si>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</si>
  <si>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</si>
  <si>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</si>
  <si>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</si>
  <si>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</si>
  <si>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</si>
  <si>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</si>
  <si>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</si>
  <si>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</si>
  <si>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</si>
  <si>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</si>
  <si>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</si>
  <si>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</si>
  <si>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</si>
  <si>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</si>
  <si>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</si>
  <si>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</si>
  <si>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</si>
  <si>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</si>
  <si>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</si>
  <si>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</si>
  <si>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</si>
  <si>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</si>
  <si>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</si>
  <si>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</si>
  <si>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</si>
  <si>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</si>
  <si>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</si>
  <si>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</si>
  <si>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</si>
  <si>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</si>
  <si>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</si>
  <si>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</si>
  <si>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</si>
  <si>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</si>
  <si>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</si>
  <si>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</si>
  <si>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</si>
  <si>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</si>
  <si>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</si>
  <si>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</si>
  <si>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</si>
  <si>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</si>
  <si>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</si>
  <si>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</si>
  <si>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</si>
  <si>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</si>
  <si>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</si>
  <si>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</si>
  <si>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</si>
  <si>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</si>
  <si>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</si>
  <si>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</si>
  <si>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</si>
  <si>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</si>
  <si>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</si>
  <si>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</si>
  <si>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</si>
  <si>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</si>
  <si>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</si>
  <si>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</si>
  <si>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</si>
  <si>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</si>
  <si>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</si>
  <si>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</si>
  <si>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</si>
  <si>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</si>
  <si>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</si>
  <si>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</si>
  <si>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</si>
  <si>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</si>
  <si>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</si>
  <si>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</si>
  <si>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</si>
  <si>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</si>
  <si>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</si>
  <si>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</si>
  <si>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</si>
  <si>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</si>
  <si>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</si>
  <si>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</si>
  <si>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</si>
  <si>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</si>
  <si>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</si>
  <si>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</si>
  <si>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</si>
  <si>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</si>
  <si>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</si>
  <si>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</si>
  <si>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</si>
  <si>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</si>
  <si>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</si>
  <si>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</si>
  <si>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</si>
  <si>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</si>
  <si>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</si>
  <si>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</si>
  <si>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</si>
  <si>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</si>
  <si>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</si>
  <si>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</si>
  <si>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</si>
  <si>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</si>
  <si>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</si>
  <si>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</si>
  <si>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</si>
  <si>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</si>
  <si>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</si>
  <si>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</si>
  <si>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</si>
  <si>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</si>
  <si>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</si>
  <si>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</si>
  <si>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</si>
  <si>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</si>
  <si>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</si>
  <si>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</si>
  <si>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</si>
  <si>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</si>
  <si>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</si>
  <si>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</si>
  <si>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</si>
  <si>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</si>
  <si>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</si>
  <si>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</si>
  <si>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</si>
  <si>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</si>
  <si>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</si>
  <si>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</si>
  <si>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</si>
  <si>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</si>
  <si>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</si>
  <si>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</si>
  <si>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</si>
  <si>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</si>
  <si>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</si>
  <si>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</si>
  <si>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</si>
  <si>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</si>
  <si>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</si>
  <si>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</si>
  <si>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</si>
  <si>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</si>
  <si>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</si>
  <si>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</si>
  <si>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</si>
  <si>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</si>
  <si>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</si>
  <si>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</si>
  <si>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</si>
  <si>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</si>
  <si>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</si>
  <si>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</si>
  <si>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</si>
  <si>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</si>
  <si>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</si>
  <si>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</si>
  <si>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</si>
  <si>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</si>
  <si>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</si>
  <si>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</si>
  <si>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</si>
  <si>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</si>
  <si>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</si>
  <si>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</si>
  <si>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</si>
  <si>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</si>
  <si>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</si>
  <si>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</si>
  <si>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</si>
  <si>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</si>
  <si>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</si>
  <si>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</si>
  <si>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</si>
  <si>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</si>
  <si>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</si>
  <si>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</si>
  <si>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</si>
  <si>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</si>
  <si>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</si>
  <si>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</si>
  <si>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</si>
  <si>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</si>
  <si>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</si>
  <si>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</si>
  <si>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</si>
  <si>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</si>
  <si>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</si>
  <si>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</si>
  <si>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</si>
  <si>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</si>
  <si>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</si>
  <si>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</si>
  <si>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</si>
  <si>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</si>
  <si>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</si>
  <si>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</si>
  <si>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</si>
  <si>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</si>
  <si>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</si>
  <si>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</si>
  <si>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</si>
  <si>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</si>
  <si>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</si>
  <si>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</si>
  <si>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</si>
  <si>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</si>
  <si>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</si>
  <si>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</si>
  <si>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</si>
  <si>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</si>
  <si>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</si>
  <si>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</si>
  <si>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</si>
  <si>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</si>
  <si>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</si>
  <si>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</si>
  <si>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</si>
  <si>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</si>
  <si>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</si>
  <si>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</si>
  <si>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</si>
  <si>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</si>
  <si>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</si>
  <si>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</si>
  <si>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</si>
  <si>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</si>
  <si>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</si>
  <si>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</si>
  <si>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</si>
  <si>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</si>
  <si>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</si>
  <si>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</si>
  <si>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</si>
  <si>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</si>
  <si>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</si>
  <si>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</si>
  <si>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</si>
  <si>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</si>
  <si>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</si>
  <si>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</si>
  <si>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</si>
  <si>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</si>
  <si>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</si>
  <si>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</si>
  <si>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</si>
  <si>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</si>
  <si>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</si>
  <si>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</si>
  <si>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</si>
  <si>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</si>
  <si>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</si>
  <si>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</si>
  <si>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</si>
  <si>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</si>
  <si>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</si>
  <si>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</si>
  <si>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</si>
  <si>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</si>
  <si>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</si>
  <si>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</si>
  <si>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</si>
  <si>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</si>
  <si>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</si>
  <si>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</si>
  <si>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</si>
  <si>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</si>
  <si>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</si>
  <si>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</si>
  <si>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</si>
  <si>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</si>
  <si>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</si>
  <si>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</si>
  <si>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</si>
  <si>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</si>
  <si>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</si>
  <si>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</si>
  <si>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</si>
  <si>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</si>
  <si>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</si>
  <si>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</si>
  <si>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</si>
  <si>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</si>
  <si>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</si>
  <si>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</si>
  <si>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</si>
  <si>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</si>
  <si>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</si>
  <si>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</si>
  <si>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</si>
  <si>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</si>
  <si>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</si>
  <si>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</si>
  <si>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</si>
  <si>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</si>
  <si>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</si>
  <si>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</si>
  <si>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</si>
  <si>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</si>
  <si>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</si>
  <si>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</si>
  <si>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</si>
  <si>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</si>
  <si>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</si>
  <si>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</si>
  <si>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</si>
  <si>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</si>
  <si>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</si>
  <si>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</si>
  <si>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</si>
  <si>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</si>
  <si>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</si>
  <si>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</si>
  <si>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</si>
  <si>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</si>
  <si>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</si>
  <si>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</si>
  <si>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</si>
  <si>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</si>
  <si>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</si>
  <si>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</si>
  <si>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</si>
  <si>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</si>
  <si>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</si>
  <si>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</si>
  <si>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</si>
  <si>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</si>
  <si>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</si>
  <si>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</si>
  <si>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</si>
  <si>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</si>
  <si>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</si>
  <si>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</si>
  <si>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</si>
  <si>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</si>
  <si>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</si>
  <si>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</si>
  <si>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</si>
  <si>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</si>
  <si>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</si>
  <si>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</si>
  <si>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</si>
  <si>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</si>
  <si>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</si>
  <si>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</si>
  <si>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</si>
  <si>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</si>
  <si>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</si>
  <si>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</si>
  <si>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</si>
  <si>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</si>
  <si>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</si>
  <si>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</si>
  <si>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</si>
  <si>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</si>
  <si>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</si>
  <si>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</si>
  <si>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</si>
  <si>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</si>
  <si>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</si>
  <si>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</si>
  <si>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</si>
  <si>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</si>
  <si>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</si>
  <si>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</si>
  <si>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</si>
  <si>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</si>
  <si>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</si>
  <si>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</si>
  <si>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</si>
  <si>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</si>
  <si>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</si>
  <si>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</si>
  <si>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</si>
  <si>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</si>
  <si>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</si>
  <si>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</si>
  <si>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</si>
  <si>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</si>
  <si>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</si>
  <si>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</si>
  <si>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</si>
  <si>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</si>
  <si>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</si>
  <si>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</si>
  <si>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</si>
  <si>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</si>
  <si>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</si>
  <si>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</si>
  <si>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</si>
  <si>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</si>
  <si>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</si>
  <si>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</si>
  <si>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</si>
  <si>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</si>
  <si>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</si>
  <si>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</si>
  <si>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</si>
  <si>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</si>
  <si>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</si>
  <si>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</si>
  <si>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</si>
  <si>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</si>
  <si>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</si>
  <si>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</si>
  <si>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</si>
  <si>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</si>
  <si>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</si>
  <si>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</si>
  <si>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</si>
  <si>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</si>
  <si>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</si>
  <si>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</si>
  <si>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</si>
  <si>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</si>
  <si>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</si>
  <si>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</si>
  <si>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</si>
  <si>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</si>
  <si>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</si>
  <si>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</si>
  <si>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</si>
  <si>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</si>
  <si>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</si>
  <si>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</si>
  <si>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</si>
  <si>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</si>
  <si>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</si>
  <si>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</si>
  <si>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</si>
  <si>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</si>
  <si>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</si>
  <si>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</si>
  <si>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</si>
  <si>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</si>
  <si>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</si>
  <si>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</si>
  <si>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</si>
  <si>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</si>
  <si>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</si>
  <si>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</si>
  <si>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</si>
  <si>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</si>
  <si>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</si>
  <si>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</si>
  <si>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</si>
  <si>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</si>
  <si>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</si>
  <si>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</si>
  <si>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</si>
  <si>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</si>
  <si>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</si>
  <si>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</si>
  <si>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</si>
  <si>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</si>
  <si>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</si>
  <si>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</si>
  <si>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</si>
  <si>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</si>
  <si>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</si>
  <si>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</si>
  <si>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</si>
  <si>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</si>
  <si>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</si>
  <si>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</si>
  <si>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</si>
  <si>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</si>
  <si>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</si>
  <si>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</si>
  <si>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</si>
  <si>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</si>
  <si>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</si>
  <si>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</si>
  <si>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</si>
  <si>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</si>
  <si>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</si>
  <si>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</si>
  <si>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</si>
  <si>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</si>
  <si>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</si>
  <si>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</si>
  <si>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</si>
  <si>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</si>
  <si>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</si>
  <si>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</si>
  <si>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</si>
  <si>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</si>
  <si>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</si>
  <si>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</si>
  <si>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</si>
  <si>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</si>
  <si>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</si>
  <si>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</si>
  <si>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</si>
  <si>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</si>
  <si>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</si>
  <si>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</si>
  <si>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</si>
  <si>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</si>
  <si>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</si>
  <si>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</si>
  <si>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</si>
  <si>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</si>
  <si>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</si>
  <si>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</si>
  <si>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</si>
  <si>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</si>
  <si>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</si>
  <si>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</si>
  <si>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</si>
  <si>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</si>
  <si>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</si>
  <si>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</si>
  <si>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</si>
  <si>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</si>
  <si>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</si>
  <si>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</si>
  <si>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</si>
  <si>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</si>
  <si>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</si>
  <si>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</si>
  <si>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</si>
  <si>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</si>
  <si>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</si>
  <si>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</si>
  <si>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</si>
  <si>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</si>
  <si>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</si>
  <si>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</si>
  <si>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</si>
  <si>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</si>
  <si>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</si>
  <si>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</si>
  <si>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</si>
  <si>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</si>
  <si>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</si>
  <si>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</si>
  <si>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</si>
  <si>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</si>
  <si>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</si>
  <si>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</si>
  <si>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</si>
  <si>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</si>
  <si>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</si>
  <si>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</si>
  <si>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</si>
  <si>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</si>
  <si>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</si>
  <si>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</si>
  <si>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</si>
  <si>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</si>
  <si>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</si>
  <si>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</si>
  <si>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</si>
  <si>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</si>
  <si>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</si>
  <si>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</si>
  <si>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</si>
  <si>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</si>
  <si>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</si>
  <si>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</si>
  <si>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</si>
  <si>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</si>
  <si>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</si>
  <si>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</si>
  <si>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</si>
  <si>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</si>
  <si>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</si>
  <si>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</si>
  <si>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</si>
  <si>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</si>
  <si>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</si>
  <si>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</si>
  <si>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</si>
  <si>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</si>
  <si>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</si>
  <si>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</si>
  <si>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</si>
  <si>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</si>
  <si>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</si>
  <si>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</si>
  <si>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</si>
  <si>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</si>
  <si>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</si>
  <si>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</si>
  <si>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</si>
  <si>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</si>
  <si>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</si>
  <si>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</si>
  <si>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</si>
  <si>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</si>
  <si>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</si>
  <si>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</si>
  <si>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</si>
  <si>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</si>
  <si>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</si>
  <si>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</si>
  <si>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</si>
  <si>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</si>
  <si>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</si>
  <si>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</si>
  <si>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</si>
  <si>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</si>
  <si>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</si>
  <si>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</si>
  <si>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</si>
  <si>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</si>
  <si>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</si>
  <si>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</si>
  <si>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</si>
  <si>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</si>
  <si>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</si>
  <si>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</si>
  <si>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</si>
  <si>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</si>
  <si>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</si>
  <si>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</si>
  <si>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</si>
  <si>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</si>
  <si>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</si>
  <si>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</si>
  <si>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</si>
  <si>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</si>
  <si>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</si>
  <si>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</si>
  <si>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</si>
  <si>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</si>
  <si>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</si>
  <si>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</si>
  <si>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</si>
  <si>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</si>
  <si>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</si>
  <si>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</si>
  <si>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</si>
  <si>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</si>
  <si>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</si>
  <si>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</si>
  <si>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</si>
  <si>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</si>
  <si>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</si>
  <si>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</si>
  <si>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</si>
  <si>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</si>
  <si>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</si>
  <si>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</si>
  <si>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</si>
  <si>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</si>
  <si>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</si>
  <si>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</si>
  <si>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</si>
  <si>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</si>
  <si>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</si>
  <si>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</si>
  <si>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</si>
  <si>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</si>
  <si>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</si>
  <si>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</si>
  <si>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</si>
  <si>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</si>
  <si>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</si>
  <si>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</si>
  <si>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</si>
  <si>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</si>
  <si>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</si>
  <si>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</si>
  <si>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</si>
  <si>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</si>
  <si>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</si>
  <si>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</si>
  <si>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</si>
  <si>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</si>
  <si>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</si>
  <si>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</si>
  <si>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</si>
  <si>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</si>
  <si>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</si>
  <si>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</si>
  <si>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</si>
  <si>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</si>
  <si>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</si>
  <si>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</si>
  <si>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</si>
  <si>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</si>
  <si>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</si>
  <si>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</si>
  <si>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</si>
  <si>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</si>
  <si>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</si>
  <si>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</si>
  <si>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</si>
  <si>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</si>
  <si>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</si>
  <si>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</si>
  <si>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</si>
  <si>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</si>
  <si>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</si>
  <si>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</si>
  <si>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</si>
  <si>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</si>
  <si>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</si>
  <si>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</si>
  <si>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</si>
  <si>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</si>
  <si>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</si>
  <si>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</si>
  <si>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</si>
  <si>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</si>
  <si>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</si>
  <si>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</si>
  <si>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</si>
  <si>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</si>
  <si>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</si>
  <si>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</si>
  <si>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</si>
  <si>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</si>
  <si>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</si>
  <si>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</si>
  <si>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</si>
  <si>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</si>
  <si>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</si>
  <si>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</si>
  <si>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</si>
  <si>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</si>
  <si>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</si>
  <si>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</si>
  <si>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</si>
  <si>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</si>
  <si>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</si>
  <si>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</si>
  <si>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</si>
  <si>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</si>
  <si>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</si>
  <si>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</si>
  <si>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</si>
  <si>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</si>
  <si>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</si>
  <si>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</si>
  <si>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</si>
  <si>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</si>
  <si>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</si>
  <si>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</si>
  <si>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</si>
  <si>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</si>
  <si>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</si>
  <si>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</si>
  <si>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</si>
  <si>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</si>
  <si>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</si>
  <si>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</si>
  <si>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</si>
  <si>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</si>
  <si>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</si>
  <si>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</si>
  <si>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</si>
  <si>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</si>
  <si>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</si>
  <si>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</si>
  <si>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</si>
  <si>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</si>
  <si>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</si>
  <si>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</si>
  <si>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</si>
  <si>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</si>
  <si>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</si>
  <si>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</si>
  <si>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</si>
  <si>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</si>
  <si>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</si>
  <si>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</si>
  <si>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</si>
  <si>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</si>
  <si>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</si>
  <si>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</si>
  <si>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</si>
  <si>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</si>
  <si>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</si>
  <si>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</si>
  <si>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</si>
  <si>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</si>
  <si>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</si>
  <si>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</si>
  <si>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</si>
  <si>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</si>
  <si>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</si>
  <si>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</si>
  <si>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</si>
  <si>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</si>
  <si>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</si>
  <si>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</si>
  <si>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</si>
  <si>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</si>
  <si>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</si>
  <si>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</si>
  <si>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</si>
  <si>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</si>
  <si>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</si>
  <si>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</si>
  <si>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</si>
  <si>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</si>
  <si>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</si>
  <si>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</si>
  <si>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</si>
  <si>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</si>
  <si>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</si>
  <si>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</si>
  <si>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</si>
  <si>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</si>
  <si>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</si>
  <si>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</si>
  <si>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</si>
  <si>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</si>
  <si>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</si>
  <si>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</si>
  <si>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</si>
  <si>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</si>
  <si>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</si>
  <si>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</si>
  <si>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</si>
  <si>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</si>
  <si>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</si>
  <si>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</si>
  <si>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</si>
  <si>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</si>
  <si>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</si>
  <si>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</si>
  <si>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</si>
  <si>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</si>
  <si>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</si>
  <si>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</si>
  <si>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</si>
  <si>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</si>
  <si>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</si>
  <si>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</si>
  <si>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</si>
  <si>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</si>
  <si>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</si>
  <si>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</si>
  <si>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</si>
  <si>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</si>
  <si>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</si>
  <si>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</si>
  <si>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</si>
  <si>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</si>
  <si>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</si>
  <si>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</si>
  <si>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</si>
  <si>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</si>
  <si>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</si>
  <si>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</si>
  <si>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</si>
  <si>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</si>
  <si>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</si>
  <si>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</si>
  <si>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</si>
  <si>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</si>
  <si>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</si>
  <si>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</si>
  <si>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</si>
  <si>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</si>
  <si>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</si>
  <si>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</si>
  <si>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</si>
  <si>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</si>
  <si>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</si>
  <si>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</si>
  <si>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</si>
  <si>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</si>
  <si>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</si>
  <si>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</si>
  <si>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</si>
  <si>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</si>
  <si>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</si>
  <si>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</si>
  <si>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</si>
  <si>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</si>
  <si>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</si>
  <si>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</si>
  <si>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</si>
  <si>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</si>
  <si>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</si>
  <si>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</si>
  <si>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</si>
  <si>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</si>
  <si>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</si>
  <si>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</si>
  <si>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</si>
  <si>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</si>
  <si>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</si>
  <si>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</si>
  <si>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</si>
  <si>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</si>
  <si>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</si>
  <si>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</si>
  <si>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</si>
  <si>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</si>
  <si>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</si>
  <si>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</si>
  <si>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</si>
  <si>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</si>
  <si>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</si>
  <si>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</si>
  <si>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</si>
  <si>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</si>
  <si>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</si>
  <si>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</si>
  <si>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</si>
  <si>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</si>
  <si>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</si>
  <si>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</si>
  <si>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</si>
  <si>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</si>
  <si>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</si>
  <si>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</si>
  <si>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</si>
  <si>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</si>
  <si>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</si>
  <si>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</si>
  <si>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</si>
  <si>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</si>
  <si>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</si>
  <si>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</si>
  <si>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</si>
  <si>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</si>
  <si>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</si>
  <si>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</si>
  <si>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</si>
  <si>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</si>
  <si>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</si>
  <si>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</si>
  <si>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</si>
  <si>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</si>
  <si>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</si>
  <si>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</si>
  <si>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</si>
  <si>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</si>
  <si>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</si>
  <si>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</si>
  <si>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</si>
  <si>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</si>
  <si>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</si>
  <si>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</si>
  <si>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</si>
  <si>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</si>
  <si>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</si>
  <si>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</si>
  <si>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</si>
  <si>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</si>
  <si>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</si>
  <si>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</si>
  <si>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</si>
  <si>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</si>
  <si>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</si>
  <si>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</si>
  <si>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</si>
  <si>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</si>
  <si>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</si>
  <si>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</si>
  <si>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</si>
  <si>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</si>
  <si>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</si>
  <si>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</si>
  <si>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</si>
  <si>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</si>
  <si>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</si>
  <si>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</si>
  <si>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</si>
  <si>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</si>
  <si>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</si>
  <si>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</si>
  <si>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</si>
  <si>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</si>
  <si>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</si>
  <si>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</si>
  <si>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</si>
  <si>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</si>
  <si>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</si>
  <si>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</si>
  <si>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</si>
  <si>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</si>
  <si>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</si>
  <si>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</si>
  <si>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</si>
  <si>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</si>
  <si>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</si>
  <si>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</si>
  <si>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</si>
  <si>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</si>
  <si>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</si>
  <si>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</si>
  <si>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</si>
  <si>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</si>
  <si>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</si>
  <si>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</si>
  <si>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</si>
  <si>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</si>
  <si>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</si>
  <si>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</si>
  <si>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</si>
  <si>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</si>
  <si>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</si>
  <si>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</si>
  <si>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</si>
  <si>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</si>
  <si>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</si>
  <si>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</si>
  <si>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</si>
  <si>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</si>
  <si>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</si>
  <si>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</si>
  <si>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</si>
  <si>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</si>
  <si>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</si>
  <si>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</si>
  <si>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</si>
  <si>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</si>
  <si>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</si>
  <si>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</si>
  <si>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</si>
  <si>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</si>
  <si>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</si>
  <si>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</si>
  <si>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</si>
  <si>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</si>
  <si>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</si>
  <si>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</si>
  <si>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</si>
  <si>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</si>
  <si>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</si>
  <si>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</si>
  <si>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</si>
  <si>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</si>
  <si>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</si>
  <si>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</si>
  <si>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</si>
  <si>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</si>
  <si>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</si>
  <si>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</si>
  <si>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</si>
  <si>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</si>
  <si>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</si>
  <si>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</si>
  <si>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</si>
  <si>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</si>
  <si>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</si>
  <si>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</si>
  <si>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</si>
  <si>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</si>
  <si>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</si>
  <si>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</si>
  <si>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</si>
  <si>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</si>
  <si>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</si>
  <si>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</si>
  <si>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</si>
  <si>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</si>
  <si>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</si>
  <si>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</si>
  <si>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</si>
  <si>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</si>
  <si>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</si>
  <si>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</si>
  <si>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</si>
  <si>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</si>
  <si>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</si>
  <si>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</si>
  <si>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</si>
  <si>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</si>
  <si>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</si>
  <si>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</si>
  <si>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</si>
  <si>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</si>
  <si>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</si>
  <si>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</si>
  <si>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</si>
  <si>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</si>
  <si>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</si>
  <si>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</si>
  <si>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</si>
  <si>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</si>
  <si>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</si>
  <si>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</si>
  <si>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</si>
  <si>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</si>
  <si>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</si>
  <si>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</si>
  <si>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</si>
  <si>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</si>
  <si>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</si>
  <si>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</si>
  <si>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</si>
  <si>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</si>
  <si>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</si>
  <si>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</si>
  <si>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</si>
  <si>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</si>
  <si>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</si>
  <si>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</si>
  <si>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</si>
  <si>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</si>
  <si>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</si>
  <si>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</si>
  <si>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</si>
  <si>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</si>
  <si>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</si>
  <si>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</si>
  <si>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</si>
  <si>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</si>
  <si>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</si>
  <si>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</si>
  <si>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</si>
  <si>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</si>
  <si>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</si>
  <si>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</si>
  <si>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</si>
  <si>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</si>
  <si>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</si>
  <si>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</si>
  <si>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</si>
  <si>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</si>
  <si>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</si>
  <si>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</si>
  <si>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</si>
  <si>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</si>
  <si>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</si>
  <si>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</si>
  <si>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</si>
  <si>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</si>
  <si>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</si>
  <si>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</si>
  <si>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</si>
  <si>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</si>
  <si>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</si>
  <si>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</si>
  <si>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</si>
  <si>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</si>
  <si>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</si>
  <si>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</si>
  <si>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</si>
  <si>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</si>
  <si>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</si>
  <si>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</si>
  <si>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</si>
  <si>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</si>
  <si>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</si>
  <si>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</si>
  <si>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</si>
  <si>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</si>
  <si>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</si>
  <si>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</si>
  <si>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</si>
  <si>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</si>
  <si>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</si>
  <si>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</si>
  <si>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</si>
  <si>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</si>
  <si>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</si>
  <si>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</si>
  <si>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</si>
  <si>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</si>
  <si>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</si>
  <si>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</si>
  <si>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</si>
  <si>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</si>
  <si>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</si>
  <si>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</si>
  <si>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</si>
  <si>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</si>
  <si>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</si>
  <si>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</si>
  <si>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</si>
  <si>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</si>
  <si>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</si>
  <si>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</si>
  <si>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</si>
  <si>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</si>
  <si>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</si>
  <si>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</si>
  <si>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</si>
  <si>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</si>
  <si>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</si>
  <si>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</si>
  <si>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</si>
  <si>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</si>
  <si>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</si>
  <si>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</si>
  <si>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</si>
  <si>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</si>
  <si>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</si>
  <si>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</si>
  <si>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</si>
  <si>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</si>
  <si>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</si>
  <si>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</si>
  <si>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</si>
  <si>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</si>
  <si>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</si>
  <si>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</si>
  <si>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</si>
  <si>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</si>
  <si>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</si>
  <si>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</si>
  <si>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</si>
  <si>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</si>
  <si>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</si>
  <si>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</si>
  <si>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</si>
  <si>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</si>
  <si>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</si>
  <si>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</si>
  <si>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</si>
  <si>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</si>
  <si>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</si>
  <si>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</si>
  <si>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</si>
  <si>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</si>
  <si>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</si>
  <si>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</si>
  <si>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</si>
  <si>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</si>
  <si>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</si>
  <si>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</si>
  <si>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</si>
  <si>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</si>
  <si>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</si>
  <si>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</si>
  <si>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</si>
  <si>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</si>
  <si>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</si>
  <si>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</si>
  <si>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</si>
  <si>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</si>
  <si>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</si>
  <si>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</si>
  <si>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</si>
  <si>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</si>
  <si>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</si>
  <si>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</si>
  <si>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</si>
  <si>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</si>
  <si>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</si>
  <si>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</si>
  <si>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</si>
  <si>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</si>
  <si>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</si>
  <si>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</si>
  <si>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</si>
  <si>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</si>
  <si>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</si>
  <si>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</si>
  <si>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</si>
  <si>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</si>
  <si>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</si>
  <si>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</si>
  <si>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</si>
  <si>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</si>
  <si>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</si>
  <si>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</si>
  <si>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</si>
  <si>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</si>
  <si>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</si>
  <si>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</si>
  <si>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</si>
  <si>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</si>
  <si>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</si>
  <si>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</si>
  <si>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</si>
  <si>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</si>
  <si>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</si>
  <si>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</si>
  <si>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</si>
  <si>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</si>
  <si>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</si>
  <si>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</si>
  <si>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</si>
  <si>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</si>
  <si>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</si>
  <si>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</si>
  <si>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</si>
  <si>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</si>
  <si>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</si>
  <si>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</si>
  <si>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</si>
  <si>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</si>
  <si>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</si>
  <si>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</si>
  <si>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</si>
  <si>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</si>
  <si>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</si>
  <si>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</si>
  <si>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</si>
  <si>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</si>
  <si>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</si>
  <si>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</si>
  <si>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</si>
  <si>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</si>
  <si>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</si>
  <si>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</si>
  <si>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</si>
  <si>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</si>
  <si>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</si>
  <si>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</si>
  <si>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</si>
  <si>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</si>
  <si>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</si>
  <si>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</si>
  <si>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</si>
  <si>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</si>
  <si>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</si>
  <si>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</si>
  <si>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</si>
  <si>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</si>
  <si>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</si>
  <si>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</si>
  <si>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</si>
  <si>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</si>
  <si>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</si>
  <si>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</si>
  <si>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</si>
  <si>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</si>
  <si>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</si>
  <si>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</si>
  <si>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</si>
  <si>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</si>
  <si>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</si>
  <si>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</si>
  <si>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</si>
  <si>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</si>
  <si>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</si>
  <si>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</si>
  <si>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</si>
  <si>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</si>
  <si>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</si>
  <si>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</si>
  <si>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</si>
  <si>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</si>
  <si>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</si>
  <si>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</si>
  <si>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</si>
  <si>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</si>
  <si>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</si>
  <si>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</si>
  <si>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</si>
  <si>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</si>
  <si>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</si>
  <si>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</si>
  <si>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</si>
  <si>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</si>
  <si>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</si>
  <si>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</si>
  <si>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</si>
  <si>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</si>
  <si>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</si>
  <si>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</si>
  <si>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</si>
  <si>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</si>
  <si>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</si>
  <si>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</si>
  <si>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</si>
  <si>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</si>
  <si>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</si>
  <si>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</si>
  <si>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</si>
  <si>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</si>
  <si>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</si>
  <si>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</si>
  <si>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</si>
  <si>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</si>
  <si>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</si>
  <si>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</si>
  <si>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</si>
  <si>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</si>
  <si>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</si>
  <si>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</si>
  <si>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</si>
  <si>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</si>
  <si>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</si>
  <si>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</si>
  <si>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</si>
  <si>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</si>
  <si>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</si>
  <si>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</si>
  <si>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</si>
  <si>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</si>
  <si>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</si>
  <si>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</si>
  <si>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</si>
  <si>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</si>
  <si>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</si>
  <si>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</si>
  <si>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</si>
  <si>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</si>
  <si>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</si>
  <si>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</si>
  <si>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</si>
  <si>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</si>
  <si>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</si>
  <si>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</si>
  <si>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</si>
  <si>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</si>
  <si>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</si>
  <si>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</si>
  <si>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</si>
  <si>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</si>
  <si>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</si>
  <si>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</si>
  <si>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</si>
  <si>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</si>
  <si>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</si>
  <si>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</si>
  <si>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</si>
  <si>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</si>
  <si>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</si>
  <si>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</si>
  <si>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</si>
  <si>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</si>
  <si>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</si>
  <si>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</si>
  <si>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</si>
  <si>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</si>
  <si>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</si>
  <si>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</si>
  <si>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</si>
  <si>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</si>
  <si>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</si>
  <si>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</si>
  <si>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</si>
  <si>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</si>
  <si>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</si>
  <si>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</si>
  <si>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</si>
  <si>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</si>
  <si>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</si>
  <si>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</si>
  <si>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</si>
  <si>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</si>
  <si>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</si>
  <si>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</si>
  <si>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</si>
  <si>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</si>
  <si>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</si>
  <si>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</si>
  <si>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</si>
  <si>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</si>
  <si>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</si>
  <si>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</si>
  <si>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</si>
  <si>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</si>
  <si>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</si>
  <si>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</si>
  <si>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</si>
  <si>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</si>
  <si>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</si>
  <si>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</si>
  <si>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</si>
  <si>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</si>
  <si>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</si>
  <si>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</si>
  <si>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</si>
  <si>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</si>
  <si>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</si>
  <si>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</si>
  <si>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</si>
  <si>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</si>
  <si>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</si>
  <si>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</si>
  <si>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</si>
  <si>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</si>
  <si>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</si>
  <si>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</si>
  <si>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</si>
  <si>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</si>
  <si>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</si>
  <si>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</si>
  <si>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</si>
  <si>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</si>
  <si>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</si>
  <si>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</si>
  <si>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</si>
  <si>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</si>
  <si>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</si>
  <si>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</si>
  <si>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</si>
  <si>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</si>
  <si>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</si>
  <si>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</si>
  <si>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</si>
  <si>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</si>
  <si>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</si>
  <si>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</si>
  <si>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</si>
  <si>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</si>
  <si>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</si>
  <si>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</si>
  <si>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</si>
  <si>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</si>
  <si>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</si>
  <si>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</si>
  <si>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</si>
  <si>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</si>
  <si>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</si>
  <si>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</si>
  <si>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</si>
  <si>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</si>
  <si>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</si>
  <si>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</si>
  <si>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</si>
  <si>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</si>
  <si>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</si>
  <si>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</si>
  <si>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</si>
  <si>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</si>
  <si>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</si>
  <si>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</si>
  <si>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</si>
  <si>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</si>
  <si>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</si>
  <si>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</si>
  <si>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</si>
  <si>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</si>
  <si>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</si>
  <si>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</si>
  <si>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</si>
  <si>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</si>
  <si>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</si>
  <si>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</si>
  <si>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</si>
  <si>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</si>
  <si>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</si>
  <si>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</si>
  <si>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</si>
  <si>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</si>
  <si>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</si>
  <si>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</si>
  <si>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</si>
  <si>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</si>
  <si>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</si>
  <si>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</si>
  <si>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</si>
  <si>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</si>
  <si>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</si>
  <si>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</si>
  <si>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</si>
  <si>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</si>
  <si>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</si>
  <si>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</si>
  <si>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</si>
  <si>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</si>
  <si>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</si>
  <si>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</si>
  <si>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</si>
  <si>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</si>
  <si>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</si>
  <si>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</si>
  <si>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</si>
  <si>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</si>
  <si>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</si>
  <si>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</si>
  <si>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</si>
  <si>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</si>
  <si>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</si>
  <si>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</si>
  <si>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</si>
  <si>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</si>
  <si>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</si>
  <si>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</si>
  <si>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</si>
  <si>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</si>
  <si>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</si>
  <si>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</si>
  <si>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</si>
  <si>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</si>
  <si>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</si>
  <si>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</si>
  <si>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</si>
  <si>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</si>
  <si>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</si>
  <si>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</si>
  <si>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</si>
  <si>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</si>
  <si>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</si>
  <si>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</si>
  <si>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</si>
  <si>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</si>
  <si>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</si>
  <si>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</si>
  <si>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</si>
  <si>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</si>
  <si>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</si>
  <si>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</si>
  <si>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</si>
  <si>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</si>
  <si>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</si>
  <si>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</si>
  <si>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</si>
  <si>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</si>
  <si>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</si>
  <si>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</si>
  <si>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</si>
  <si>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</si>
  <si>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</si>
  <si>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</si>
  <si>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</si>
  <si>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</si>
  <si>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</si>
  <si>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</si>
  <si>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</si>
  <si>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</si>
  <si>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</si>
  <si>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</si>
  <si>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</si>
  <si>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</si>
  <si>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</si>
  <si>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</si>
  <si>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</si>
  <si>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</si>
  <si>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</si>
  <si>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</si>
  <si>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</si>
  <si>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</si>
  <si>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</si>
  <si>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</si>
  <si>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</si>
  <si>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</si>
  <si>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</si>
  <si>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</si>
  <si>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</si>
  <si>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</si>
  <si>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</si>
  <si>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</si>
  <si>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</si>
  <si>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</si>
  <si>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</si>
  <si>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</si>
  <si>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</si>
  <si>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</si>
  <si>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</si>
  <si>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</si>
  <si>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</si>
  <si>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</si>
  <si>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</si>
  <si>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</si>
  <si>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</si>
  <si>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</si>
  <si>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</si>
  <si>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</si>
  <si>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</si>
  <si>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</si>
  <si>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</si>
  <si>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</si>
  <si>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</si>
  <si>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</si>
  <si>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</si>
  <si>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</si>
  <si>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</si>
  <si>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</si>
  <si>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</si>
  <si>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</si>
  <si>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</si>
  <si>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</si>
  <si>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</si>
  <si>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</si>
  <si>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</si>
  <si>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</si>
  <si>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</si>
  <si>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</si>
  <si>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</si>
  <si>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</si>
  <si>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</si>
  <si>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</si>
  <si>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</si>
  <si>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</si>
  <si>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</si>
  <si>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</si>
  <si>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</si>
  <si>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</si>
  <si>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</si>
  <si>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</si>
  <si>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</si>
  <si>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</si>
  <si>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</si>
  <si>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</si>
  <si>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</si>
  <si>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</si>
  <si>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</si>
  <si>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</si>
  <si>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</si>
  <si>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</si>
  <si>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</si>
  <si>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</si>
  <si>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</si>
  <si>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</si>
  <si>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</si>
  <si>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</si>
  <si>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</si>
  <si>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</si>
  <si>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</si>
  <si>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</si>
  <si>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</si>
  <si>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</si>
  <si>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</si>
  <si>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</si>
  <si>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</si>
  <si>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</si>
  <si>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</si>
  <si>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</si>
  <si>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</si>
  <si>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</si>
  <si>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</si>
  <si>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</si>
  <si>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</si>
  <si>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</si>
  <si>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</si>
  <si>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</si>
  <si>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</si>
  <si>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</si>
  <si>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</si>
  <si>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</si>
  <si>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</si>
  <si>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</si>
  <si>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</si>
  <si>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</si>
  <si>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</si>
  <si>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</si>
  <si>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</si>
  <si>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</si>
  <si>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</si>
  <si>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</si>
  <si>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</si>
  <si>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</si>
  <si>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</si>
  <si>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</si>
  <si>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</si>
  <si>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</si>
  <si>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</si>
  <si>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</si>
  <si>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</si>
  <si>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</si>
  <si>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</si>
  <si>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</si>
  <si>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</si>
  <si>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</si>
  <si>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</si>
  <si>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</si>
  <si>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</si>
  <si>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</si>
  <si>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</si>
  <si>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</si>
  <si>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</si>
  <si>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</si>
  <si>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</si>
  <si>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</si>
  <si>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</si>
  <si>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</si>
  <si>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</si>
  <si>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</si>
  <si>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</si>
  <si>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</si>
  <si>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</si>
  <si>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</si>
  <si>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</si>
  <si>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</si>
  <si>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</si>
  <si>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</si>
  <si>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</si>
  <si>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</si>
  <si>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</si>
  <si>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</si>
  <si>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</si>
  <si>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</si>
  <si>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</si>
  <si>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</si>
  <si>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</si>
  <si>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</si>
  <si>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</si>
  <si>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</si>
  <si>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</si>
  <si>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</si>
  <si>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</si>
  <si>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</si>
  <si>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</si>
  <si>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</si>
  <si>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</si>
  <si>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</si>
  <si>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</si>
  <si>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</si>
  <si>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</si>
  <si>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</si>
  <si>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</si>
  <si>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</si>
  <si>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</si>
  <si>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</si>
  <si>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</si>
  <si>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</si>
  <si>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</si>
  <si>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</si>
  <si>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</si>
  <si>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</si>
  <si>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</si>
  <si>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</si>
  <si>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</si>
  <si>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</si>
  <si>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</si>
  <si>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</si>
  <si>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</si>
  <si>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</si>
  <si>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</si>
  <si>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</si>
  <si>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</si>
  <si>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</si>
  <si>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</si>
  <si>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</si>
  <si>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</si>
  <si>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</si>
  <si>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</si>
  <si>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</si>
  <si>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</si>
  <si>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</si>
  <si>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</si>
  <si>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</si>
  <si>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</si>
  <si>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</si>
  <si>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</si>
  <si>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</si>
  <si>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</si>
  <si>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</si>
  <si>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</si>
  <si>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</si>
  <si>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</si>
  <si>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</si>
  <si>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</si>
  <si>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</si>
  <si>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</si>
  <si>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</si>
  <si>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</si>
  <si>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</si>
  <si>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</si>
  <si>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</si>
  <si>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</si>
  <si>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</si>
  <si>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</si>
  <si>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</si>
  <si>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</si>
  <si>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</si>
  <si>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</si>
  <si>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</si>
  <si>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</si>
  <si>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</si>
  <si>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</si>
  <si>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</si>
  <si>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</si>
  <si>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</si>
  <si>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</si>
  <si>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</si>
  <si>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</si>
  <si>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</si>
  <si>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</si>
  <si>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</si>
  <si>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</si>
  <si>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</si>
  <si>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</si>
  <si>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</si>
  <si>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</si>
  <si>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</si>
  <si>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</si>
  <si>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</si>
  <si>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</si>
  <si>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</si>
  <si>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</si>
  <si>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</si>
  <si>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</si>
  <si>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</si>
  <si>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</si>
  <si>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</si>
  <si>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</si>
  <si>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</si>
  <si>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</si>
  <si>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</si>
  <si>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</si>
  <si>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</si>
  <si>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</si>
  <si>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</si>
  <si>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</si>
  <si>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</si>
  <si>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</si>
  <si>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</si>
  <si>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</si>
  <si>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</si>
  <si>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</si>
  <si>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</si>
  <si>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</si>
  <si>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</si>
  <si>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</si>
  <si>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</si>
  <si>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</si>
  <si>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</si>
  <si>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</si>
  <si>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</si>
  <si>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</si>
  <si>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</si>
  <si>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</si>
  <si>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</si>
  <si>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</si>
  <si>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</si>
  <si>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</si>
  <si>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</si>
  <si>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</si>
  <si>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</si>
  <si>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</si>
  <si>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</si>
  <si>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</si>
  <si>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</si>
  <si>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</si>
  <si>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</si>
  <si>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</si>
  <si>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</si>
  <si>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</si>
  <si>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</si>
  <si>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</si>
  <si>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</si>
  <si>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</si>
  <si>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</si>
  <si>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</si>
  <si>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</si>
  <si>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</si>
  <si>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</si>
  <si>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</si>
  <si>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</si>
  <si>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</si>
  <si>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</si>
  <si>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</si>
  <si>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</si>
  <si>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</si>
  <si>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</si>
  <si>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</si>
  <si>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</si>
  <si>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</si>
  <si>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</si>
  <si>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</si>
  <si>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</si>
  <si>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</si>
  <si>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</si>
  <si>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</si>
  <si>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</si>
  <si>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</si>
  <si>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</si>
  <si>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</si>
  <si>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</si>
  <si>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</si>
  <si>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</si>
  <si>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</si>
  <si>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</si>
  <si>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</si>
  <si>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</si>
  <si>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</si>
  <si>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</si>
  <si>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</si>
  <si>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</si>
  <si>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</si>
  <si>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</si>
  <si>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</si>
  <si>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</si>
  <si>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</si>
  <si>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</si>
  <si>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</si>
  <si>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</si>
  <si>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</si>
  <si>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</si>
  <si>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</si>
  <si>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</si>
  <si>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</si>
  <si>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</si>
  <si>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</si>
  <si>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</si>
  <si>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</si>
  <si>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</si>
  <si>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</si>
  <si>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</si>
  <si>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</si>
  <si>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</si>
  <si>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</si>
  <si>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</si>
  <si>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</si>
  <si>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</si>
  <si>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</si>
  <si>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</si>
  <si>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</si>
  <si>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</si>
  <si>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</si>
  <si>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</si>
  <si>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</si>
  <si>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</si>
  <si>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</si>
  <si>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</si>
  <si>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</si>
  <si>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</si>
  <si>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</si>
  <si>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</si>
  <si>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</si>
  <si>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</si>
  <si>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</si>
  <si>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</si>
  <si>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</si>
  <si>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</si>
  <si>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</si>
  <si>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</si>
  <si>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</si>
  <si>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</si>
  <si>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</si>
  <si>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</si>
  <si>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</si>
  <si>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</si>
  <si>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</si>
  <si>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</si>
  <si>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</si>
  <si>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</si>
  <si>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</si>
  <si>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</si>
  <si>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</si>
  <si>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</si>
  <si>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</si>
  <si>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</si>
  <si>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</si>
  <si>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</si>
  <si>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</si>
  <si>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</si>
  <si>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</si>
  <si>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</si>
  <si>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</si>
  <si>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</si>
  <si>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</si>
  <si>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</si>
  <si>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</si>
  <si>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</si>
  <si>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</si>
  <si>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</si>
  <si>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</si>
  <si>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</si>
  <si>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</si>
  <si>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</si>
  <si>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</si>
  <si>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</si>
  <si>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</si>
  <si>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</si>
  <si>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</si>
  <si>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</si>
  <si>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</si>
  <si>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</si>
  <si>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</si>
  <si>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</si>
  <si>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</si>
  <si>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</si>
  <si>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</si>
  <si>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</si>
  <si>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</si>
  <si>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</si>
  <si>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</si>
  <si>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</si>
  <si>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</si>
  <si>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</si>
  <si>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</si>
  <si>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</si>
  <si>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</si>
  <si>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</si>
  <si>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</si>
  <si>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</si>
  <si>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</si>
  <si>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</si>
  <si>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</si>
  <si>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</si>
  <si>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</si>
  <si>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</si>
  <si>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</si>
  <si>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</si>
  <si>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</si>
  <si>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</si>
  <si>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</si>
  <si>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</si>
  <si>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</si>
  <si>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</si>
  <si>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</si>
  <si>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</si>
  <si>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</si>
  <si>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</si>
  <si>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</si>
  <si>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</si>
  <si>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</si>
  <si>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</si>
  <si>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</si>
  <si>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</si>
  <si>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</si>
  <si>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</si>
  <si>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</si>
  <si>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</si>
  <si>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</si>
  <si>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</si>
  <si>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</si>
  <si>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</si>
  <si>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</si>
  <si>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</si>
  <si>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</si>
  <si>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</si>
  <si>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</si>
  <si>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</si>
  <si>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</si>
  <si>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</si>
  <si>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</si>
  <si>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</si>
  <si>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</si>
  <si>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</si>
  <si>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</si>
  <si>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</si>
  <si>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</si>
  <si>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</si>
  <si>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</si>
  <si>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</si>
  <si>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</si>
  <si>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</si>
  <si>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</si>
  <si>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</si>
  <si>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</si>
  <si>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</si>
  <si>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</si>
  <si>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</si>
  <si>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</si>
  <si>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</si>
  <si>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</si>
  <si>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</si>
  <si>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</si>
  <si>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</si>
  <si>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</si>
  <si>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</si>
  <si>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</si>
  <si>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</si>
  <si>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</si>
  <si>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</si>
  <si>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</si>
  <si>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</si>
  <si>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</si>
  <si>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</si>
  <si>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</si>
  <si>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</si>
  <si>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</si>
  <si>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</si>
  <si>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</si>
  <si>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</si>
  <si>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</si>
  <si>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</si>
  <si>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</si>
  <si>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</si>
  <si>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</si>
  <si>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</si>
  <si>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</si>
  <si>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</si>
  <si>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</si>
  <si>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</si>
  <si>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</si>
  <si>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</si>
  <si>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</si>
  <si>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</si>
  <si>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</si>
  <si>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</si>
  <si>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</si>
  <si>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</si>
  <si>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</si>
  <si>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</si>
  <si>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</si>
  <si>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</si>
  <si>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</si>
  <si>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</si>
  <si>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</si>
  <si>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</si>
  <si>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</si>
  <si>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</si>
  <si>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</si>
  <si>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</si>
  <si>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</si>
  <si>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</si>
  <si>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</si>
  <si>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</si>
  <si>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</si>
  <si>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</si>
  <si>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</si>
  <si>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</si>
  <si>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</si>
  <si>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</si>
  <si>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</si>
  <si>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</si>
  <si>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</si>
  <si>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</si>
  <si>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</si>
  <si>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</si>
  <si>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</si>
  <si>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</si>
  <si>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</si>
  <si>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</si>
  <si>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</si>
  <si>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</si>
  <si>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</si>
  <si>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</si>
  <si>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</si>
  <si>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</si>
  <si>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</si>
  <si>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</si>
  <si>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</si>
  <si>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</si>
  <si>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</si>
  <si>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</si>
  <si>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</si>
  <si>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</si>
  <si>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</si>
  <si>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</si>
  <si>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</si>
  <si>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</si>
  <si>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</si>
  <si>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</si>
  <si>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</si>
  <si>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</si>
  <si>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</si>
  <si>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</si>
  <si>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</si>
  <si>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</si>
  <si>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</si>
  <si>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</si>
  <si>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</si>
  <si>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</si>
  <si>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</si>
  <si>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</si>
  <si>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</si>
  <si>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</si>
  <si>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</si>
  <si>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</si>
  <si>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</si>
  <si>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</si>
  <si>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</si>
  <si>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</si>
  <si>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</si>
  <si>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</si>
  <si>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</si>
  <si>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</si>
  <si>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</si>
  <si>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</si>
  <si>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</si>
  <si>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</si>
  <si>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</si>
  <si>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</si>
  <si>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</si>
  <si>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</si>
  <si>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</si>
  <si>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</si>
  <si>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</si>
  <si>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</si>
  <si>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</si>
  <si>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</si>
  <si>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</si>
  <si>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</si>
  <si>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</si>
  <si>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</si>
  <si>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</si>
  <si>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</si>
  <si>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</si>
  <si>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</si>
  <si>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</si>
  <si>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</si>
  <si>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</si>
  <si>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</si>
  <si>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</si>
  <si>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</si>
  <si>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</si>
  <si>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</si>
  <si>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</si>
  <si>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</si>
  <si>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</si>
  <si>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</si>
  <si>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</si>
  <si>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</si>
  <si>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</si>
  <si>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</si>
  <si>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</si>
  <si>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</si>
  <si>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</si>
  <si>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</si>
  <si>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</si>
  <si>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</si>
  <si>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</si>
  <si>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</si>
  <si>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</si>
  <si>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</si>
  <si>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</si>
  <si>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</si>
  <si>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</si>
  <si>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</si>
  <si>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</si>
  <si>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</si>
  <si>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</si>
  <si>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</si>
  <si>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</si>
  <si>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</si>
  <si>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</si>
  <si>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</si>
  <si>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</si>
  <si>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</si>
  <si>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</si>
  <si>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</si>
  <si>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</si>
  <si>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</si>
  <si>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</si>
  <si>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</si>
  <si>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</si>
  <si>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</si>
  <si>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</si>
  <si>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</si>
  <si>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</si>
  <si>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</si>
  <si>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</si>
  <si>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</si>
  <si>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</si>
  <si>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</si>
  <si>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</si>
  <si>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</si>
  <si>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</si>
  <si>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</si>
  <si>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</si>
  <si>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</si>
  <si>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</si>
  <si>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</si>
  <si>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</si>
  <si>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</si>
  <si>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</si>
  <si>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</si>
  <si>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</si>
  <si>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</si>
  <si>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</si>
  <si>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</si>
  <si>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</si>
  <si>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</si>
  <si>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</si>
  <si>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</si>
  <si>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</si>
  <si>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</si>
  <si>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</si>
  <si>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</si>
  <si>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</si>
  <si>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</si>
  <si>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</si>
  <si>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</si>
  <si>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</si>
  <si>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</si>
  <si>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</si>
  <si>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</si>
  <si>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</si>
  <si>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</si>
  <si>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</si>
  <si>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</si>
  <si>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</si>
  <si>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</si>
  <si>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</si>
  <si>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</si>
  <si>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</si>
  <si>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</si>
  <si>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</si>
  <si>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</si>
  <si>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</si>
  <si>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</si>
  <si>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</si>
  <si>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</si>
  <si>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</si>
  <si>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</si>
  <si>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</si>
  <si>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</si>
  <si>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</si>
  <si>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</si>
  <si>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</si>
  <si>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</si>
  <si>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</si>
  <si>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</si>
  <si>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</si>
  <si>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</si>
  <si>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</si>
  <si>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</si>
  <si>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</si>
  <si>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</si>
  <si>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</si>
  <si>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</si>
  <si>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</si>
  <si>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</si>
  <si>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</si>
  <si>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</si>
  <si>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</si>
  <si>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</si>
  <si>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</si>
  <si>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</si>
  <si>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</si>
  <si>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</si>
  <si>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</si>
  <si>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</si>
  <si>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</si>
  <si>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</si>
  <si>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</si>
  <si>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</si>
  <si>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</si>
  <si>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</si>
  <si>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</si>
  <si>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</si>
  <si>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</si>
  <si>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</si>
  <si>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</si>
  <si>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</si>
  <si>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</si>
  <si>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</si>
  <si>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</si>
  <si>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</si>
  <si>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</si>
  <si>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</si>
  <si>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</si>
  <si>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</si>
  <si>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</si>
  <si>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</si>
  <si>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</si>
  <si>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</si>
  <si>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</si>
  <si>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</si>
  <si>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</si>
  <si>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</si>
  <si>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</si>
  <si>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</si>
  <si>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</si>
  <si>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</si>
  <si>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</si>
  <si>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</si>
  <si>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</si>
  <si>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</si>
  <si>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</si>
  <si>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</si>
  <si>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</si>
  <si>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</si>
  <si>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</si>
  <si>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</si>
  <si>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</si>
  <si>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</si>
  <si>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</si>
  <si>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</si>
  <si>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</si>
  <si>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</si>
  <si>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</si>
  <si>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</si>
  <si>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</si>
  <si>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</si>
  <si>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</si>
  <si>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</si>
  <si>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</si>
  <si>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</si>
  <si>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</si>
  <si>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</si>
  <si>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</si>
  <si>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</si>
  <si>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</si>
  <si>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</si>
  <si>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</si>
  <si>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</si>
  <si>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</si>
  <si>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</si>
  <si>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</si>
  <si>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</si>
  <si>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</si>
  <si>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</si>
  <si>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</si>
  <si>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</si>
  <si>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</si>
  <si>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</si>
  <si>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</si>
  <si>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</si>
  <si>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</si>
  <si>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</si>
  <si>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</si>
  <si>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</si>
  <si>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</si>
  <si>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</si>
  <si>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</si>
  <si>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</si>
  <si>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</si>
  <si>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</si>
  <si>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</si>
  <si>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</si>
  <si>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</si>
  <si>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</si>
  <si>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</si>
  <si>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</si>
  <si>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</si>
  <si>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</si>
  <si>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</si>
  <si>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</si>
  <si>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</si>
  <si>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</si>
  <si>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</si>
  <si>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</si>
  <si>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</si>
  <si>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</si>
  <si>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</si>
  <si>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</si>
  <si>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</si>
  <si>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</si>
  <si>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</si>
  <si>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</si>
  <si>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</si>
  <si>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</si>
  <si>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</si>
  <si>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</si>
  <si>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</si>
  <si>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</si>
  <si>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</si>
  <si>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</si>
  <si>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</si>
  <si>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</si>
  <si>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</si>
  <si>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</si>
  <si>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</si>
  <si>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</si>
  <si>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</si>
  <si>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</si>
  <si>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</si>
  <si>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</si>
  <si>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</si>
  <si>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</si>
  <si>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</si>
  <si>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</si>
  <si>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</si>
  <si>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</si>
  <si>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</si>
  <si>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</si>
  <si>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</si>
  <si>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</si>
  <si>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</si>
  <si>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</si>
  <si>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</si>
  <si>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</si>
  <si>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</si>
  <si>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</si>
  <si>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</si>
  <si>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</si>
  <si>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</si>
  <si>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</si>
  <si>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</si>
  <si>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</si>
  <si>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</si>
  <si>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</si>
  <si>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</si>
  <si>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</si>
  <si>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</si>
  <si>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</si>
  <si>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</si>
  <si>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</si>
  <si>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</si>
  <si>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</si>
  <si>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</si>
  <si>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</si>
  <si>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</si>
  <si>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</si>
  <si>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</si>
  <si>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</si>
  <si>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</si>
  <si>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</si>
  <si>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</si>
  <si>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</si>
  <si>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</si>
  <si>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</si>
  <si>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</si>
  <si>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</si>
  <si>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</si>
  <si>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</si>
  <si>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</si>
  <si>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</si>
  <si>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</si>
  <si>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</si>
  <si>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</si>
  <si>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</si>
  <si>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</si>
  <si>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</si>
  <si>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</si>
  <si>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</si>
  <si>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</si>
  <si>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</si>
  <si>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</si>
  <si>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</si>
  <si>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</si>
  <si>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</si>
  <si>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</si>
  <si>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</si>
  <si>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</si>
  <si>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</si>
  <si>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</si>
  <si>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</si>
  <si>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</si>
  <si>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</si>
  <si>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</si>
  <si>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</si>
  <si>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</si>
  <si>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</si>
  <si>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</si>
  <si>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</si>
  <si>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</si>
  <si>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</si>
  <si>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</si>
  <si>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</si>
  <si>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</si>
  <si>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</si>
  <si>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</si>
  <si>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</si>
  <si>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</si>
  <si>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</si>
  <si>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</si>
  <si>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</si>
  <si>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</si>
  <si>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</si>
  <si>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</si>
  <si>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</si>
  <si>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</si>
  <si>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</si>
  <si>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</si>
  <si>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</si>
  <si>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</si>
  <si>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</si>
  <si>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</si>
  <si>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</si>
  <si>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</si>
  <si>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</si>
  <si>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</si>
  <si>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</si>
  <si>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</si>
  <si>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</si>
  <si>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</si>
  <si>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</si>
  <si>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</si>
  <si>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</si>
  <si>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</si>
  <si>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</si>
  <si>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</si>
  <si>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</si>
  <si>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</si>
  <si>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</si>
  <si>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</si>
  <si>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</si>
  <si>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</si>
  <si>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</si>
  <si>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</si>
  <si>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</si>
  <si>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</si>
  <si>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</si>
  <si>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</si>
  <si>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</si>
  <si>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</si>
  <si>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</si>
  <si>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</si>
  <si>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</si>
  <si>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</si>
  <si>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</si>
  <si>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</si>
  <si>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</si>
  <si>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</si>
  <si>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</si>
  <si>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</si>
  <si>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</si>
  <si>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</si>
  <si>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</si>
  <si>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</si>
  <si>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</si>
  <si>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</si>
  <si>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</si>
  <si>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</si>
  <si>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</si>
  <si>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</si>
  <si>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</si>
  <si>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</si>
  <si>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</si>
  <si>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</si>
  <si>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</si>
  <si>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</si>
  <si>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</si>
  <si>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</si>
  <si>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</si>
  <si>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</si>
  <si>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</si>
  <si>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</si>
  <si>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</si>
  <si>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</si>
  <si>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</si>
  <si>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</si>
  <si>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</si>
  <si>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</si>
  <si>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</si>
  <si>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</si>
  <si>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</si>
  <si>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</si>
  <si>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</si>
  <si>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</si>
  <si>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</si>
  <si>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</si>
  <si>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</si>
  <si>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</si>
  <si>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</si>
  <si>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</si>
  <si>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</si>
  <si>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</si>
  <si>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</si>
  <si>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</si>
  <si>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</si>
  <si>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</si>
  <si>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</si>
  <si>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</si>
  <si>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</si>
  <si>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</si>
  <si>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</si>
  <si>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</si>
  <si>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</si>
  <si>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</si>
  <si>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</si>
  <si>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</si>
  <si>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</si>
  <si>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</si>
  <si>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</si>
  <si>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</si>
  <si>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</si>
  <si>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</si>
  <si>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</si>
  <si>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</si>
  <si>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</si>
  <si>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</si>
  <si>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</si>
  <si>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</si>
  <si>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</si>
  <si>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</si>
  <si>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</si>
  <si>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</si>
  <si>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</si>
  <si>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</si>
  <si>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</si>
  <si>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</si>
  <si>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</si>
  <si>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</si>
  <si>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</si>
  <si>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</si>
  <si>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</si>
  <si>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</si>
  <si>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</si>
  <si>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</si>
  <si>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</si>
  <si>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</si>
  <si>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</si>
  <si>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</si>
  <si>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</si>
  <si>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</si>
  <si>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</si>
  <si>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</si>
  <si>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</si>
  <si>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</si>
  <si>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</si>
  <si>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</si>
  <si>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</si>
  <si>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</si>
  <si>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</si>
  <si>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</si>
  <si>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</si>
  <si>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</si>
  <si>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</si>
  <si>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</si>
  <si>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</si>
  <si>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</si>
  <si>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</si>
  <si>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</si>
  <si>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</si>
  <si>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</si>
  <si>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</si>
  <si>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</si>
  <si>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</si>
  <si>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</si>
  <si>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</si>
  <si>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</si>
  <si>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</si>
  <si>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</si>
  <si>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</si>
  <si>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</si>
  <si>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</si>
  <si>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</si>
  <si>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</si>
  <si>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</si>
  <si>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</si>
  <si>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</si>
  <si>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</si>
  <si>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</si>
  <si>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</si>
  <si>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</si>
  <si>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</si>
  <si>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</si>
  <si>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</si>
  <si>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</si>
  <si>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</si>
  <si>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</si>
  <si>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</si>
  <si>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</si>
  <si>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</si>
  <si>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</si>
  <si>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</si>
  <si>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</si>
  <si>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</si>
  <si>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</si>
  <si>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</si>
  <si>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</si>
  <si>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</si>
  <si>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</si>
  <si>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</si>
  <si>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</si>
  <si>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</si>
  <si>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</si>
  <si>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</si>
  <si>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</si>
  <si>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</si>
  <si>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</si>
  <si>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</si>
  <si>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</si>
  <si>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</si>
  <si>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</si>
  <si>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</si>
  <si>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</si>
  <si>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</si>
  <si>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</si>
  <si>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</si>
  <si>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</si>
  <si>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</si>
  <si>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</si>
  <si>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</si>
  <si>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</si>
  <si>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</si>
  <si>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</si>
  <si>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</si>
  <si>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</si>
  <si>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</si>
  <si>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</si>
  <si>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</si>
  <si>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</si>
  <si>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</si>
  <si>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</si>
  <si>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</si>
  <si>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</si>
  <si>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</si>
  <si>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</si>
  <si>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</si>
  <si>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</si>
  <si>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</si>
  <si>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</si>
  <si>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</si>
  <si>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</si>
  <si>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</si>
  <si>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</si>
  <si>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</si>
  <si>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</si>
  <si>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</si>
  <si>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</si>
  <si>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</si>
  <si>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</si>
  <si>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</si>
  <si>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</si>
  <si>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</si>
  <si>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</si>
  <si>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</si>
  <si>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</si>
  <si>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</si>
  <si>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</si>
  <si>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</si>
  <si>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</si>
  <si>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</si>
  <si>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</si>
  <si>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</si>
  <si>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</si>
  <si>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</si>
  <si>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</si>
  <si>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</si>
  <si>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</si>
  <si>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</si>
  <si>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</si>
  <si>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</si>
  <si>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</si>
  <si>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</si>
  <si>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</si>
  <si>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</si>
  <si>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</si>
  <si>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</si>
  <si>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</si>
  <si>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</si>
  <si>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</si>
  <si>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</si>
  <si>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</si>
  <si>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</si>
  <si>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</si>
  <si>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</si>
  <si>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</si>
  <si>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</si>
  <si>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</si>
  <si>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</si>
  <si>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</si>
  <si>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</si>
  <si>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</si>
  <si>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</si>
  <si>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</si>
  <si>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</si>
  <si>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</si>
  <si>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</si>
  <si>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</si>
  <si>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</si>
  <si>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</si>
  <si>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</si>
  <si>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</si>
  <si>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</si>
  <si>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</si>
  <si>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</si>
  <si>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</si>
  <si>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</si>
  <si>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</si>
  <si>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</si>
  <si>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</si>
  <si>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</si>
  <si>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</si>
  <si>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</si>
  <si>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</si>
  <si>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</si>
  <si>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</si>
  <si>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</si>
  <si>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</si>
  <si>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</si>
  <si>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</si>
  <si>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</si>
  <si>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</si>
  <si>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</si>
  <si>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</si>
  <si>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</si>
  <si>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</si>
  <si>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</si>
  <si>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</si>
  <si>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</si>
  <si>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</si>
  <si>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</si>
  <si>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</si>
  <si>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</si>
  <si>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</si>
  <si>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</si>
  <si>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</si>
  <si>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</si>
  <si>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</si>
  <si>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</si>
  <si>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</si>
  <si>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</si>
  <si>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</si>
  <si>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</si>
  <si>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</si>
  <si>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</si>
  <si>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</si>
  <si>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</si>
  <si>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</si>
  <si>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</si>
  <si>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</si>
  <si>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</si>
  <si>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</si>
  <si>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</si>
  <si>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</si>
  <si>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</si>
  <si>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</si>
  <si>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</si>
  <si>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</si>
  <si>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</si>
  <si>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</si>
  <si>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</si>
  <si>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</si>
  <si>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</si>
  <si>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</si>
  <si>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</si>
  <si>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</si>
  <si>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</si>
  <si>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</si>
  <si>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</si>
  <si>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</si>
  <si>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</si>
  <si>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</si>
  <si>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</si>
  <si>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</si>
  <si>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</si>
  <si>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</si>
  <si>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</si>
  <si>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</si>
  <si>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</si>
  <si>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</si>
  <si>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</si>
  <si>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</si>
  <si>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</si>
  <si>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</si>
  <si>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</si>
  <si>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</si>
  <si>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</si>
  <si>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</si>
  <si>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</si>
  <si>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</si>
  <si>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</si>
  <si>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</si>
  <si>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</si>
  <si>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</si>
  <si>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</si>
  <si>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</si>
  <si>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</si>
  <si>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</si>
  <si>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</si>
  <si>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</si>
  <si>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</si>
  <si>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</si>
  <si>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</si>
  <si>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</si>
  <si>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</si>
  <si>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</si>
  <si>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</si>
  <si>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</si>
  <si>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</si>
  <si>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</si>
  <si>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</si>
  <si>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</si>
  <si>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</si>
  <si>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</si>
  <si>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</si>
  <si>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</si>
  <si>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</si>
  <si>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</si>
  <si>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</si>
  <si>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</si>
  <si>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</si>
  <si>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</si>
  <si>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</si>
  <si>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</si>
  <si>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</si>
  <si>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</si>
  <si>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</si>
  <si>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</si>
  <si>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</si>
  <si>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</si>
  <si>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</si>
  <si>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</si>
  <si>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</si>
  <si>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</si>
  <si>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</si>
  <si>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</si>
  <si>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</si>
  <si>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</si>
  <si>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</si>
  <si>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</si>
  <si>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</si>
  <si>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</si>
  <si>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</si>
  <si>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</si>
  <si>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</si>
  <si>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</si>
  <si>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</si>
  <si>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</si>
  <si>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</si>
  <si>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</si>
  <si>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</si>
  <si>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</si>
  <si>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</si>
  <si>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</si>
  <si>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</si>
  <si>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</si>
  <si>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</si>
  <si>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</si>
  <si>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</si>
  <si>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</si>
  <si>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</si>
  <si>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</si>
  <si>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</si>
  <si>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</si>
  <si>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</si>
  <si>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</si>
  <si>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</si>
  <si>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</si>
  <si>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</si>
  <si>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</si>
  <si>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</si>
  <si>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</si>
  <si>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</si>
  <si>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</si>
  <si>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</si>
  <si>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</si>
  <si>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</si>
  <si>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</si>
  <si>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</si>
  <si>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</si>
  <si>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</si>
  <si>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</si>
  <si>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</si>
  <si>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</si>
  <si>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</si>
  <si>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</si>
  <si>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</si>
  <si>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</si>
  <si>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</si>
  <si>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</si>
  <si>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</si>
  <si>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</si>
  <si>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</si>
  <si>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</si>
  <si>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</si>
  <si>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</si>
  <si>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</si>
  <si>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</si>
  <si>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</si>
  <si>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</si>
  <si>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</si>
  <si>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</si>
  <si>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</si>
  <si>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</si>
  <si>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</si>
  <si>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</si>
  <si>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</si>
  <si>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</si>
  <si>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</si>
  <si>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</si>
  <si>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</si>
  <si>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</si>
  <si>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</si>
  <si>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</si>
  <si>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</si>
  <si>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</si>
  <si>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</si>
  <si>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</si>
  <si>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</si>
  <si>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</si>
  <si>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</si>
  <si>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</si>
  <si>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</si>
  <si>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</si>
  <si>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</si>
  <si>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</si>
  <si>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</si>
  <si>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</si>
  <si>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</si>
  <si>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</si>
  <si>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</si>
  <si>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</si>
  <si>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</si>
  <si>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</si>
  <si>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</si>
  <si>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</si>
  <si>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</si>
  <si>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</si>
  <si>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</si>
  <si>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</si>
  <si>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</si>
  <si>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</si>
  <si>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</si>
  <si>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</si>
  <si>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</si>
  <si>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</si>
  <si>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</si>
  <si>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</si>
  <si>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</si>
  <si>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</si>
  <si>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</si>
  <si>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</si>
  <si>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</si>
  <si>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</si>
  <si>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</si>
  <si>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</si>
  <si>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</si>
  <si>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</si>
  <si>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</si>
  <si>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</si>
  <si>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</si>
  <si>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</si>
  <si>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</si>
  <si>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</si>
  <si>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</si>
  <si>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</si>
  <si>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</si>
  <si>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</si>
  <si>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</si>
  <si>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</si>
  <si>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</si>
  <si>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</si>
  <si>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</si>
  <si>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</si>
  <si>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</si>
  <si>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</si>
  <si>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</si>
  <si>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</si>
  <si>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</si>
  <si>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</si>
  <si>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</si>
  <si>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</si>
  <si>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</si>
  <si>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</si>
  <si>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</si>
  <si>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</si>
  <si>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</si>
  <si>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</si>
  <si>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</si>
  <si>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</si>
  <si>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</si>
  <si>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</si>
  <si>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</si>
  <si>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</si>
  <si>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</si>
  <si>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</si>
  <si>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</si>
  <si>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</si>
  <si>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</si>
  <si>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</si>
  <si>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</si>
  <si>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</si>
  <si>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</si>
  <si>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</si>
  <si>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</si>
  <si>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</si>
  <si>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</si>
  <si>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</si>
  <si>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</si>
  <si>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</si>
  <si>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</si>
  <si>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</si>
  <si>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</si>
  <si>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</si>
  <si>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</si>
  <si>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</si>
  <si>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</si>
  <si>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</si>
  <si>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</si>
  <si>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</si>
  <si>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</si>
  <si>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</si>
  <si>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</si>
  <si>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</si>
  <si>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</si>
  <si>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</si>
  <si>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</si>
  <si>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</si>
  <si>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</si>
  <si>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</si>
  <si>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</si>
  <si>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</si>
  <si>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</si>
  <si>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</si>
  <si>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</si>
  <si>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</si>
  <si>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</si>
  <si>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</si>
  <si>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</si>
  <si>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</si>
  <si>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</si>
  <si>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</si>
  <si>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</si>
  <si>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</si>
  <si>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</si>
  <si>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</si>
  <si>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</si>
  <si>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</si>
  <si>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</si>
  <si>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</si>
  <si>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</si>
  <si>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</si>
  <si>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</si>
  <si>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</si>
  <si>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</si>
  <si>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</si>
  <si>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</si>
  <si>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</si>
  <si>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</si>
  <si>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</si>
  <si>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</si>
  <si>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</si>
  <si>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</si>
  <si>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</si>
  <si>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</si>
  <si>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</si>
  <si>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</si>
  <si>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</si>
  <si>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</si>
  <si>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</si>
  <si>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</si>
  <si>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</si>
  <si>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</si>
  <si>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</si>
  <si>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</si>
  <si>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</si>
  <si>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</si>
  <si>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</si>
  <si>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</si>
  <si>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</si>
  <si>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</si>
  <si>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</si>
  <si>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</si>
  <si>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</si>
  <si>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</si>
  <si>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</si>
  <si>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</si>
  <si>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</si>
  <si>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</si>
  <si>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</si>
  <si>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</si>
  <si>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</si>
  <si>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</si>
  <si>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</si>
  <si>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</si>
  <si>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</si>
  <si>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</si>
  <si>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</si>
  <si>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</si>
  <si>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</si>
  <si>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</si>
  <si>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</si>
  <si>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</si>
  <si>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</si>
  <si>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</si>
  <si>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</si>
  <si>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</si>
  <si>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</si>
  <si>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</si>
  <si>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</si>
  <si>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</si>
  <si>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</si>
  <si>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</si>
  <si>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</si>
  <si>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</si>
  <si>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</si>
  <si>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</si>
  <si>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</si>
  <si>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</si>
  <si>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</si>
  <si>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</si>
  <si>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</si>
  <si>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</si>
  <si>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</si>
  <si>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</si>
  <si>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</si>
  <si>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</si>
  <si>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</si>
  <si>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</si>
  <si>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</si>
  <si>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</si>
  <si>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</si>
  <si>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</si>
  <si>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</si>
  <si>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</si>
  <si>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</si>
  <si>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</si>
  <si>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</si>
  <si>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</si>
  <si>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</si>
  <si>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</si>
  <si>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</si>
  <si>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</si>
  <si>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</si>
  <si>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</si>
  <si>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</si>
  <si>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</si>
  <si>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</si>
  <si>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</si>
  <si>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</si>
  <si>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</si>
  <si>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</si>
  <si>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</si>
  <si>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</si>
  <si>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</si>
  <si>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</si>
  <si>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</si>
  <si>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</si>
  <si>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</si>
  <si>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</si>
  <si>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</si>
  <si>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</si>
  <si>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</si>
  <si>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</si>
  <si>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</si>
  <si>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</si>
  <si>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</si>
  <si>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</si>
  <si>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</si>
  <si>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</si>
  <si>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</si>
  <si>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</si>
  <si>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</si>
  <si>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</si>
  <si>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</si>
  <si>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</si>
  <si>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</si>
  <si>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</si>
  <si>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</si>
  <si>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</si>
  <si>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</si>
  <si>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</si>
  <si>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</si>
  <si>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</si>
  <si>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</si>
  <si>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</si>
  <si>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</si>
  <si>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</si>
  <si>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</si>
  <si>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</si>
  <si>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</si>
  <si>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</si>
  <si>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</si>
  <si>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</si>
  <si>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</si>
  <si>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</si>
  <si>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</si>
  <si>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</si>
  <si>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</si>
  <si>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</si>
  <si>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</si>
  <si>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</si>
  <si>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</si>
  <si>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</si>
  <si>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</si>
  <si>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</si>
  <si>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</si>
  <si>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</si>
  <si>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</si>
  <si>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</si>
  <si>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</si>
  <si>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</si>
  <si>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</si>
  <si>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</si>
  <si>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</si>
  <si>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</si>
  <si>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</si>
  <si>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</si>
  <si>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</si>
  <si>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</si>
  <si>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</si>
  <si>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</si>
  <si>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</si>
  <si>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</si>
  <si>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</si>
  <si>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</si>
  <si>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</si>
  <si>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</si>
  <si>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</si>
  <si>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</si>
  <si>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</si>
  <si>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</si>
  <si>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</si>
  <si>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</si>
  <si>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</si>
  <si>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</si>
  <si>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</si>
  <si>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</si>
  <si>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</si>
  <si>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</si>
  <si>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</si>
  <si>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</si>
  <si>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</si>
  <si>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</si>
  <si>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</si>
  <si>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</si>
  <si>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</si>
  <si>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</si>
  <si>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</si>
  <si>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</si>
  <si>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</si>
  <si>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</si>
  <si>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</si>
  <si>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</si>
  <si>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</si>
  <si>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</si>
  <si>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</si>
  <si>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</si>
  <si>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</si>
  <si>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</si>
  <si>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</si>
  <si>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</si>
  <si>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</si>
  <si>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</si>
  <si>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</si>
  <si>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</si>
  <si>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</si>
  <si>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</si>
  <si>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</si>
  <si>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</si>
  <si>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</si>
  <si>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</si>
  <si>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</si>
  <si>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</si>
  <si>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</si>
  <si>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</si>
  <si>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</si>
  <si>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</si>
  <si>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</si>
  <si>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</si>
  <si>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</si>
  <si>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</si>
  <si>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</si>
  <si>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</si>
  <si>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</si>
  <si>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</si>
  <si>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</si>
  <si>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</si>
  <si>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</si>
  <si>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</si>
  <si>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</si>
  <si>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</si>
  <si>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</si>
  <si>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</si>
  <si>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</si>
  <si>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</si>
  <si>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</si>
  <si>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</si>
  <si>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</si>
  <si>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</si>
  <si>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</si>
  <si>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</si>
  <si>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</si>
  <si>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</si>
  <si>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</si>
  <si>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</si>
  <si>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</si>
  <si>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</si>
  <si>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</si>
  <si>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</si>
  <si>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</si>
  <si>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</si>
  <si>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</si>
  <si>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</si>
  <si>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</si>
  <si>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</si>
  <si>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</si>
  <si>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</si>
  <si>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</si>
  <si>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</si>
  <si>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</si>
  <si>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</si>
  <si>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</si>
  <si>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</si>
  <si>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</si>
  <si>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</si>
  <si>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</si>
  <si>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</si>
  <si>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</si>
  <si>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</si>
  <si>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</si>
  <si>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</si>
  <si>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</si>
  <si>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</si>
  <si>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</si>
  <si>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</si>
  <si>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</si>
  <si>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</si>
  <si>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</si>
  <si>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</si>
  <si>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</si>
  <si>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</si>
  <si>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</si>
  <si>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</si>
  <si>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</si>
  <si>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</si>
  <si>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</si>
  <si>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</si>
  <si>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</si>
  <si>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</si>
  <si>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</si>
  <si>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</si>
  <si>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</si>
  <si>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</si>
  <si>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</si>
  <si>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</si>
  <si>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</si>
  <si>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</si>
  <si>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</si>
  <si>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</si>
  <si>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</si>
  <si>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</si>
  <si>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</si>
  <si>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</si>
  <si>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</si>
  <si>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</si>
  <si>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</si>
  <si>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</si>
  <si>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</si>
  <si>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</si>
  <si>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</si>
  <si>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</si>
  <si>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</si>
  <si>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</si>
  <si>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</si>
  <si>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</si>
  <si>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</si>
  <si>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</si>
  <si>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</si>
  <si>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</si>
  <si>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</si>
  <si>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</si>
  <si>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</si>
  <si>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</si>
  <si>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</si>
  <si>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</si>
  <si>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</si>
  <si>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</si>
  <si>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</si>
  <si>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</si>
  <si>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</si>
  <si>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</si>
  <si>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</si>
  <si>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</si>
  <si>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</si>
  <si>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</si>
  <si>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</si>
  <si>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</si>
  <si>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</si>
  <si>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</si>
  <si>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</si>
  <si>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</si>
  <si>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</si>
  <si>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</si>
  <si>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</si>
  <si>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</si>
  <si>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</si>
  <si>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</si>
  <si>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</si>
  <si>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</si>
  <si>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</si>
  <si>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</si>
  <si>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</si>
  <si>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</si>
  <si>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</si>
  <si>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</si>
  <si>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</si>
  <si>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</si>
  <si>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</si>
  <si>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</si>
  <si>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</si>
  <si>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</si>
  <si>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</si>
  <si>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</si>
  <si>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</si>
  <si>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</si>
  <si>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</si>
  <si>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</si>
  <si>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</si>
  <si>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</si>
  <si>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</si>
  <si>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</si>
  <si>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</si>
  <si>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</si>
  <si>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</si>
  <si>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</si>
  <si>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</si>
  <si>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</si>
  <si>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</si>
  <si>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</si>
  <si>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</si>
  <si>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</si>
  <si>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</si>
  <si>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</si>
  <si>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</si>
  <si>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</si>
  <si>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</si>
  <si>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</si>
  <si>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</si>
  <si>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</si>
  <si>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</si>
  <si>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</si>
  <si>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</si>
  <si>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</si>
  <si>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</si>
  <si>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</si>
  <si>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</si>
  <si>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</si>
  <si>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</si>
  <si>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</si>
  <si>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</si>
  <si>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</si>
  <si>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</si>
  <si>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</si>
  <si>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</si>
  <si>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</si>
  <si>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</si>
  <si>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</si>
  <si>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</si>
  <si>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</si>
  <si>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</si>
  <si>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</si>
  <si>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</si>
  <si>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</si>
  <si>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</si>
  <si>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</si>
  <si>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</si>
  <si>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</si>
  <si>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</si>
  <si>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</si>
  <si>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</si>
  <si>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</si>
  <si>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</si>
  <si>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</si>
  <si>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</si>
  <si>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</si>
  <si>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</si>
  <si>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</si>
  <si>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</si>
  <si>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</si>
  <si>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</si>
  <si>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</si>
  <si>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</si>
  <si>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</si>
  <si>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</si>
  <si>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</si>
  <si>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</si>
  <si>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</si>
  <si>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</si>
  <si>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</si>
  <si>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</si>
  <si>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</si>
  <si>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</si>
  <si>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</si>
  <si>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</si>
  <si>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</si>
  <si>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</si>
  <si>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</si>
  <si>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</si>
  <si>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</si>
  <si>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</si>
  <si>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</si>
  <si>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</si>
  <si>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</si>
  <si>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</si>
  <si>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</si>
  <si>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</si>
  <si>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</si>
  <si>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</si>
  <si>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</si>
  <si>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</si>
  <si>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</si>
  <si>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</si>
  <si>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</si>
  <si>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</si>
  <si>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</si>
  <si>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</si>
  <si>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</si>
  <si>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</si>
  <si>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</si>
  <si>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</si>
  <si>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</si>
  <si>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</si>
  <si>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</si>
  <si>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</si>
  <si>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</si>
  <si>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</si>
  <si>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</si>
  <si>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</si>
  <si>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</si>
  <si>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</si>
  <si>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</si>
  <si>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</si>
  <si>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</si>
  <si>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</si>
  <si>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</si>
  <si>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</si>
  <si>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</si>
  <si>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</si>
  <si>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</si>
  <si>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</si>
  <si>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</si>
  <si>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</si>
  <si>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</si>
  <si>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</si>
  <si>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</si>
  <si>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</si>
  <si>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</si>
  <si>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</si>
  <si>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</si>
  <si>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</si>
  <si>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</si>
  <si>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</si>
  <si>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</si>
  <si>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</si>
  <si>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</si>
  <si>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</si>
  <si>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</si>
  <si>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</si>
  <si>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</si>
  <si>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</si>
  <si>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</si>
  <si>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</si>
  <si>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</si>
  <si>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</si>
  <si>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</si>
  <si>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</si>
  <si>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</si>
  <si>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</si>
  <si>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</si>
  <si>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</si>
  <si>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</si>
  <si>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</si>
  <si>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</si>
  <si>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</si>
  <si>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</si>
  <si>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</si>
  <si>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</si>
  <si>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</si>
  <si>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</si>
  <si>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</si>
  <si>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</si>
  <si>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</si>
  <si>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</si>
  <si>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</si>
  <si>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</si>
  <si>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</si>
  <si>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</si>
  <si>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</si>
  <si>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</si>
  <si>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</si>
  <si>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</si>
  <si>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</si>
  <si>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</si>
  <si>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</si>
  <si>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</si>
  <si>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</si>
  <si>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</si>
  <si>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</si>
  <si>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</si>
  <si>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</si>
  <si>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</si>
  <si>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</si>
  <si>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</si>
  <si>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</si>
  <si>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</si>
  <si>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</si>
  <si>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</si>
  <si>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</si>
  <si>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</si>
  <si>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</si>
  <si>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</si>
  <si>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</si>
  <si>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</si>
  <si>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</si>
  <si>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</si>
  <si>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</si>
  <si>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</si>
  <si>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</si>
  <si>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</si>
  <si>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</si>
  <si>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</si>
  <si>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</si>
  <si>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</si>
  <si>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</si>
  <si>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</si>
  <si>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</si>
  <si>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</si>
  <si>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</si>
  <si>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</si>
  <si>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</si>
  <si>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</si>
  <si>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</si>
  <si>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</si>
  <si>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</si>
  <si>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</si>
  <si>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</si>
  <si>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</si>
  <si>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</si>
  <si>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</si>
  <si>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</si>
  <si>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</si>
  <si>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</si>
  <si>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</si>
  <si>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</si>
  <si>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</si>
  <si>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</si>
  <si>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</si>
  <si>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</si>
  <si>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</si>
  <si>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</si>
  <si>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</si>
  <si>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</si>
  <si>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</si>
  <si>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</si>
  <si>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</si>
  <si>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</si>
  <si>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</si>
  <si>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</si>
  <si>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</si>
  <si>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</si>
  <si>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</si>
  <si>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</si>
  <si>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</si>
  <si>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</si>
  <si>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</si>
  <si>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</si>
  <si>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</si>
  <si>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</si>
  <si>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</si>
  <si>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</si>
  <si>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</si>
  <si>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</si>
  <si>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</si>
  <si>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</si>
  <si>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</si>
  <si>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</si>
  <si>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</si>
  <si>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</si>
  <si>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</si>
  <si>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</si>
  <si>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</si>
  <si>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</si>
  <si>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</si>
  <si>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</si>
  <si>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</si>
  <si>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</si>
  <si>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</si>
  <si>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</si>
  <si>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</si>
  <si>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</si>
  <si>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</si>
  <si>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</si>
  <si>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</si>
  <si>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</si>
  <si>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</si>
  <si>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</si>
  <si>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</si>
  <si>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</si>
  <si>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</si>
  <si>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</si>
  <si>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</si>
  <si>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</si>
  <si>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</si>
  <si>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</si>
  <si>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</si>
  <si>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</si>
  <si>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</si>
  <si>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</si>
  <si>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</si>
  <si>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</si>
  <si>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</si>
  <si>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</si>
  <si>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</si>
  <si>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</si>
  <si>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</si>
  <si>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</si>
  <si>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</si>
  <si>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</si>
  <si>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</si>
  <si>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</si>
  <si>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</si>
  <si>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</si>
  <si>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</si>
  <si>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</si>
  <si>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</si>
  <si>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</si>
  <si>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</si>
  <si>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</si>
  <si>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</si>
  <si>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</si>
  <si>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</si>
  <si>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</si>
  <si>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</si>
  <si>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</si>
  <si>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</si>
  <si>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</si>
  <si>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</si>
  <si>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</si>
  <si>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</si>
  <si>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</si>
  <si>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</si>
  <si>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</si>
  <si>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</si>
  <si>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</si>
  <si>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</si>
  <si>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</si>
  <si>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</si>
  <si>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</si>
  <si>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</si>
  <si>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</si>
  <si>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</si>
  <si>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</si>
  <si>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</si>
  <si>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</si>
  <si>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</si>
  <si>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</si>
  <si>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</si>
  <si>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</si>
  <si>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</si>
  <si>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</si>
  <si>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</si>
  <si>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</si>
  <si>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</si>
  <si>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</si>
  <si>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</si>
  <si>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</si>
  <si>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</si>
  <si>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</si>
  <si>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</si>
  <si>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</si>
  <si>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</si>
  <si>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</si>
  <si>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</si>
  <si>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</si>
  <si>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</si>
  <si>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</si>
  <si>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</si>
  <si>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</si>
  <si>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</si>
  <si>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</si>
  <si>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</si>
  <si>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</si>
  <si>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</si>
  <si>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</si>
  <si>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</si>
  <si>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</si>
  <si>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</si>
  <si>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</si>
  <si>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</si>
  <si>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</si>
  <si>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</si>
  <si>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</si>
  <si>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</si>
  <si>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</si>
  <si>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</si>
  <si>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</si>
  <si>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</si>
  <si>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</si>
  <si>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</si>
  <si>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</si>
  <si>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</si>
  <si>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</si>
  <si>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</si>
  <si>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</si>
  <si>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</si>
  <si>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</si>
  <si>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</si>
  <si>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</si>
  <si>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</si>
  <si>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</si>
  <si>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</si>
  <si>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</si>
  <si>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</si>
  <si>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</si>
  <si>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</si>
  <si>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</si>
  <si>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</si>
  <si>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</si>
  <si>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</si>
  <si>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</si>
  <si>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</si>
  <si>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</si>
  <si>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</si>
  <si>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</si>
  <si>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</si>
  <si>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</si>
  <si>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</si>
  <si>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</si>
  <si>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</si>
  <si>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</si>
  <si>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</si>
  <si>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</si>
  <si>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</si>
  <si>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</si>
  <si>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</si>
  <si>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</si>
  <si>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</si>
  <si>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</si>
  <si>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</si>
  <si>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</si>
  <si>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</si>
  <si>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</si>
  <si>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</si>
  <si>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</si>
  <si>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</si>
  <si>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</si>
  <si>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</si>
  <si>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</si>
  <si>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</si>
  <si>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</si>
  <si>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</si>
  <si>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</si>
  <si>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</si>
  <si>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</si>
  <si>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</si>
  <si>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</si>
  <si>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</si>
  <si>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</si>
  <si>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</si>
  <si>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</si>
  <si>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</si>
  <si>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</si>
  <si>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</si>
  <si>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</si>
  <si>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</si>
  <si>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</si>
  <si>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</si>
  <si>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</si>
  <si>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</si>
  <si>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</si>
  <si>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</si>
  <si>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</si>
  <si>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</si>
  <si>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</si>
  <si>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</si>
  <si>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</si>
  <si>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</si>
  <si>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</si>
  <si>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</si>
  <si>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</si>
  <si>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</si>
  <si>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</si>
  <si>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</si>
  <si>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</si>
  <si>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</si>
  <si>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</si>
  <si>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</si>
  <si>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</si>
  <si>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</si>
  <si>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</si>
  <si>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</si>
  <si>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</si>
  <si>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</si>
  <si>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</si>
  <si>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</si>
  <si>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</si>
  <si>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</si>
  <si>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</si>
  <si>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</si>
  <si>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</si>
  <si>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</si>
  <si>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</si>
  <si>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</si>
  <si>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</si>
  <si>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</si>
  <si>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</si>
  <si>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</si>
  <si>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</si>
  <si>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</si>
  <si>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</si>
  <si>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</si>
  <si>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</si>
  <si>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</si>
  <si>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</si>
  <si>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</si>
  <si>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</si>
  <si>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</si>
  <si>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</si>
  <si>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</si>
  <si>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</si>
  <si>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</si>
  <si>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</si>
  <si>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</si>
  <si>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</si>
  <si>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</si>
  <si>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</si>
  <si>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</si>
  <si>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</si>
  <si>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</si>
  <si>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</si>
  <si>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</si>
  <si>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</si>
  <si>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</si>
  <si>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</si>
  <si>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</si>
  <si>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</si>
  <si>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</si>
  <si>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</si>
  <si>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</si>
  <si>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</si>
  <si>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</si>
  <si>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</si>
  <si>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</si>
  <si>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</si>
  <si>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</si>
  <si>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</si>
  <si>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</si>
  <si>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</si>
  <si>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</si>
  <si>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</si>
  <si>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</si>
  <si>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</si>
  <si>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</si>
  <si>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</si>
  <si>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</si>
  <si>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</si>
  <si>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</si>
  <si>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</si>
  <si>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</si>
  <si>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</si>
  <si>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</si>
  <si>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</si>
  <si>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</si>
  <si>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</si>
  <si>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</si>
  <si>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</si>
  <si>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</si>
  <si>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</si>
  <si>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</si>
  <si>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</si>
  <si>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</si>
  <si>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</si>
  <si>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</si>
  <si>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</si>
  <si>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</si>
  <si>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</si>
  <si>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</si>
  <si>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</si>
  <si>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</si>
  <si>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</si>
  <si>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</si>
  <si>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</si>
  <si>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</si>
  <si>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</si>
  <si>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</si>
  <si>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</si>
  <si>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</si>
  <si>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</si>
  <si>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</si>
  <si>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</si>
  <si>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</si>
  <si>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</si>
  <si>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</si>
  <si>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</si>
  <si>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</si>
  <si>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</si>
  <si>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</si>
  <si>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</si>
  <si>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</si>
  <si>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</si>
  <si>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</si>
  <si>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</si>
  <si>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</si>
  <si>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</si>
  <si>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</si>
  <si>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</si>
  <si>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</si>
  <si>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</si>
  <si>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</si>
  <si>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</si>
  <si>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</si>
  <si>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</si>
  <si>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</si>
  <si>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</si>
  <si>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</si>
  <si>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</si>
  <si>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</si>
  <si>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</si>
  <si>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</si>
  <si>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</si>
  <si>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</si>
  <si>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</si>
  <si>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</si>
  <si>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</si>
  <si>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</si>
  <si>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</si>
  <si>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</si>
  <si>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</si>
  <si>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</si>
  <si>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</si>
  <si>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</si>
  <si>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</si>
  <si>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</si>
  <si>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</si>
  <si>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</si>
  <si>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</si>
  <si>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</si>
  <si>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</si>
  <si>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</si>
  <si>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</si>
  <si>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</si>
  <si>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</si>
  <si>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</si>
  <si>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</si>
  <si>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</si>
  <si>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</si>
  <si>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</si>
  <si>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</si>
  <si>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</si>
  <si>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</si>
  <si>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</si>
  <si>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</si>
  <si>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</si>
  <si>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</si>
  <si>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</si>
  <si>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</si>
  <si>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</si>
  <si>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</si>
  <si>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</si>
  <si>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</si>
  <si>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</si>
  <si>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</si>
  <si>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</si>
  <si>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</si>
  <si>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</si>
  <si>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</si>
  <si>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</si>
  <si>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</si>
  <si>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</si>
  <si>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</si>
  <si>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</si>
  <si>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</si>
  <si>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</si>
  <si>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</si>
  <si>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</si>
  <si>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</si>
  <si>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</si>
  <si>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</si>
  <si>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</si>
  <si>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</si>
  <si>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</si>
  <si>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</si>
  <si>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</si>
  <si>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</si>
  <si>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</si>
  <si>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</si>
  <si>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</si>
  <si>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</si>
  <si>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</si>
  <si>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</si>
  <si>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</si>
  <si>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</si>
  <si>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</si>
  <si>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</si>
  <si>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</si>
  <si>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</si>
  <si>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</si>
  <si>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</si>
  <si>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</si>
  <si>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</si>
  <si>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</si>
  <si>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</si>
  <si>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</si>
  <si>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</si>
  <si>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</si>
  <si>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</si>
  <si>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</si>
  <si>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</si>
  <si>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</si>
  <si>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</si>
  <si>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</si>
  <si>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</si>
  <si>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</si>
  <si>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</si>
  <si>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</si>
  <si>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</si>
  <si>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</si>
  <si>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</si>
  <si>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</si>
  <si>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</si>
  <si>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</si>
  <si>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</si>
  <si>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</si>
  <si>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</si>
  <si>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</si>
  <si>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</si>
  <si>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</si>
  <si>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</si>
  <si>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</si>
  <si>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</si>
  <si>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</si>
  <si>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</si>
  <si>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</si>
  <si>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</si>
  <si>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</si>
  <si>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</si>
  <si>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</si>
  <si>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</si>
  <si>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</si>
  <si>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</si>
  <si>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</si>
  <si>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</si>
  <si>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</si>
  <si>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</si>
  <si>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</si>
  <si>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</si>
  <si>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</si>
  <si>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</si>
  <si>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</si>
  <si>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</si>
  <si>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</si>
  <si>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</si>
  <si>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</si>
  <si>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</si>
  <si>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</si>
  <si>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</si>
  <si>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</si>
  <si>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</si>
  <si>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</si>
  <si>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</si>
  <si>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</si>
  <si>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</si>
  <si>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</si>
  <si>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</si>
  <si>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</si>
  <si>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</si>
  <si>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</si>
  <si>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</si>
  <si>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</si>
  <si>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</si>
  <si>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</si>
  <si>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</si>
  <si>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</si>
  <si>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</si>
  <si>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</si>
  <si>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</si>
  <si>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</si>
  <si>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</si>
  <si>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</si>
  <si>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</si>
  <si>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</si>
  <si>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</si>
  <si>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</si>
  <si>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</si>
  <si>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</si>
  <si>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</si>
  <si>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</si>
  <si>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</si>
  <si>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</si>
  <si>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</si>
  <si>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</si>
  <si>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</si>
  <si>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</si>
  <si>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</si>
  <si>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</si>
  <si>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</si>
  <si>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</si>
  <si>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</si>
  <si>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</si>
  <si>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</si>
  <si>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</si>
  <si>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</si>
  <si>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</si>
  <si>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</si>
  <si>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</si>
  <si>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</si>
  <si>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</si>
  <si>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</si>
  <si>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</si>
  <si>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</si>
  <si>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</si>
  <si>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</si>
  <si>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</si>
  <si>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</si>
  <si>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</si>
  <si>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</si>
  <si>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</si>
  <si>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</si>
  <si>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</si>
  <si>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</si>
  <si>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</si>
  <si>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</si>
  <si>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</si>
  <si>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</si>
  <si>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</si>
  <si>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</si>
  <si>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</si>
  <si>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</si>
  <si>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</si>
  <si>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</si>
  <si>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</si>
  <si>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</si>
  <si>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</si>
  <si>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</si>
  <si>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</si>
  <si>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</si>
  <si>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</si>
  <si>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</si>
  <si>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</si>
  <si>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</si>
  <si>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</si>
  <si>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</si>
  <si>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</si>
  <si>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</si>
  <si>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</si>
  <si>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</si>
  <si>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</si>
  <si>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</si>
  <si>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</si>
  <si>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</si>
  <si>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</si>
  <si>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</si>
  <si>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</si>
  <si>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</si>
  <si>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</si>
  <si>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</si>
  <si>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</si>
  <si>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</si>
  <si>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</si>
  <si>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</si>
  <si>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</si>
  <si>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</si>
  <si>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</si>
  <si>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</si>
  <si>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</si>
  <si>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</si>
  <si>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</si>
  <si>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</si>
  <si>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</si>
  <si>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</si>
  <si>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</si>
  <si>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</si>
  <si>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</si>
  <si>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</si>
  <si>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</si>
  <si>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</si>
  <si>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</si>
  <si>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</si>
  <si>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</si>
  <si>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</si>
  <si>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</si>
  <si>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</si>
  <si>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</si>
  <si>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</si>
  <si>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</si>
  <si>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</si>
  <si>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</si>
  <si>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</si>
  <si>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</si>
  <si>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</si>
  <si>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</si>
  <si>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</si>
  <si>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</si>
  <si>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</si>
  <si>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</si>
  <si>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</si>
  <si>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</si>
  <si>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</si>
  <si>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</si>
  <si>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</si>
  <si>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</si>
  <si>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</si>
  <si>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</si>
  <si>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</si>
  <si>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</si>
  <si>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</si>
  <si>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</si>
  <si>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</si>
  <si>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</si>
  <si>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</si>
  <si>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</si>
  <si>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</si>
  <si>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</si>
  <si>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</si>
  <si>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</si>
  <si>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</si>
  <si>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</si>
  <si>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</si>
  <si>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</si>
  <si>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</si>
  <si>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</si>
  <si>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</si>
  <si>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</si>
  <si>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</si>
  <si>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</si>
  <si>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</si>
  <si>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</si>
  <si>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</si>
  <si>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</si>
  <si>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</si>
  <si>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</si>
  <si>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</si>
  <si>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</si>
  <si>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</si>
  <si>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</si>
  <si>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</si>
  <si>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</si>
  <si>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</si>
  <si>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</si>
  <si>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</si>
  <si>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</si>
  <si>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</si>
  <si>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</si>
  <si>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</si>
  <si>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</si>
  <si>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</si>
  <si>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</si>
  <si>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</si>
  <si>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</si>
  <si>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</si>
  <si>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</si>
  <si>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</si>
  <si>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</si>
  <si>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</si>
  <si>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</si>
  <si>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</si>
  <si>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</si>
  <si>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</si>
  <si>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</si>
  <si>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</si>
  <si>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</si>
  <si>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</si>
  <si>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</si>
  <si>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</si>
  <si>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</si>
  <si>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</si>
  <si>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</si>
  <si>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</si>
  <si>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</si>
  <si>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</si>
  <si>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</si>
  <si>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</si>
  <si>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</si>
  <si>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</si>
  <si>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</si>
  <si>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</si>
  <si>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</si>
  <si>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</si>
  <si>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</si>
  <si>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</si>
  <si>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</si>
  <si>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</si>
  <si>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</si>
  <si>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</si>
  <si>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</si>
  <si>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</si>
  <si>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</si>
  <si>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</si>
  <si>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</si>
  <si>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</si>
  <si>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</si>
  <si>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</si>
  <si>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</si>
  <si>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</si>
  <si>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</si>
  <si>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</si>
  <si>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</si>
  <si>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</si>
  <si>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</si>
  <si>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</si>
  <si>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</si>
  <si>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</si>
  <si>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</si>
  <si>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</si>
  <si>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</si>
  <si>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</si>
  <si>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</si>
  <si>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</si>
  <si>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</si>
  <si>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</si>
  <si>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</si>
  <si>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</si>
  <si>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</si>
  <si>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</si>
  <si>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</si>
  <si>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</si>
  <si>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</si>
  <si>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</si>
  <si>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</si>
  <si>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</si>
  <si>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</si>
  <si>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</si>
  <si>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</si>
  <si>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</si>
  <si>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</si>
  <si>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</si>
  <si>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</si>
  <si>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</si>
  <si>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</si>
  <si>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</si>
  <si>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</si>
  <si>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</si>
  <si>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</si>
  <si>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</si>
  <si>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</si>
  <si>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</si>
  <si>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</si>
  <si>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</si>
  <si>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</si>
  <si>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</si>
  <si>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</si>
  <si>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</si>
  <si>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</si>
  <si>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</si>
  <si>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</si>
  <si>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</si>
  <si>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</si>
  <si>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</si>
  <si>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</si>
  <si>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</si>
  <si>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</si>
  <si>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</si>
  <si>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</si>
  <si>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</si>
  <si>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</si>
  <si>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</si>
  <si>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</si>
  <si>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</si>
  <si>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</si>
  <si>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</si>
  <si>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</si>
  <si>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</si>
  <si>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</si>
  <si>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</si>
  <si>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</si>
  <si>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</si>
  <si>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</si>
  <si>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</si>
  <si>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</si>
  <si>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</si>
  <si>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</si>
  <si>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</si>
  <si>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</si>
  <si>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</si>
  <si>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</si>
  <si>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</si>
  <si>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</si>
  <si>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</si>
  <si>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</si>
  <si>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</si>
  <si>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</si>
  <si>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</si>
  <si>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</si>
  <si>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</si>
  <si>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</si>
  <si>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</si>
  <si>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</si>
  <si>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</si>
  <si>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</si>
  <si>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</si>
  <si>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</si>
  <si>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</si>
  <si>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</si>
  <si>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</si>
  <si>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</si>
  <si>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</si>
  <si>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</si>
  <si>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</si>
  <si>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</si>
  <si>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</si>
  <si>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</si>
  <si>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</si>
  <si>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</si>
  <si>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</si>
  <si>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</si>
  <si>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</si>
  <si>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</si>
  <si>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</si>
  <si>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</si>
  <si>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</si>
  <si>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</si>
  <si>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</si>
  <si>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</si>
  <si>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</si>
  <si>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</si>
  <si>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</si>
  <si>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</si>
  <si>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</si>
  <si>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</si>
  <si>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</si>
  <si>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</si>
  <si>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</si>
  <si>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</si>
  <si>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</si>
  <si>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</si>
  <si>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</si>
  <si>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</si>
  <si>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</si>
  <si>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</si>
  <si>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</si>
  <si>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</si>
  <si>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</si>
  <si>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</si>
  <si>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</si>
  <si>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</si>
  <si>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</si>
  <si>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</si>
  <si>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</si>
  <si>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</si>
  <si>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</si>
  <si>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</si>
  <si>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</si>
  <si>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</si>
  <si>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</si>
  <si>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</si>
  <si>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</si>
  <si>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</si>
  <si>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</si>
  <si>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</si>
  <si>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</si>
  <si>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</si>
  <si>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</si>
  <si>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</si>
  <si>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</si>
  <si>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</si>
  <si>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</si>
  <si>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</si>
  <si>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</si>
  <si>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</si>
  <si>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</si>
  <si>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</si>
  <si>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</si>
  <si>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</si>
  <si>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</si>
  <si>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</si>
  <si>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</si>
  <si>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</si>
  <si>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</si>
  <si>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</si>
  <si>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</si>
  <si>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</si>
  <si>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</si>
  <si>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</si>
  <si>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</si>
  <si>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</si>
  <si>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</si>
  <si>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</si>
  <si>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</si>
  <si>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</si>
  <si>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</si>
  <si>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</si>
  <si>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</si>
  <si>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</si>
  <si>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</si>
  <si>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</si>
  <si>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</si>
  <si>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</si>
  <si>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</si>
  <si>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</si>
  <si>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</si>
  <si>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</si>
  <si>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</si>
  <si>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</si>
  <si>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</si>
  <si>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</si>
  <si>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</si>
  <si>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</si>
  <si>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</si>
  <si>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</si>
  <si>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</si>
  <si>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</si>
  <si>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</si>
  <si>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</si>
  <si>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</si>
  <si>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</si>
  <si>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</si>
  <si>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</si>
  <si>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</si>
  <si>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</si>
  <si>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</si>
  <si>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</si>
  <si>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</si>
  <si>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</si>
  <si>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</si>
  <si>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</si>
  <si>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</si>
  <si>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</si>
  <si>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</si>
  <si>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</si>
  <si>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</si>
  <si>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</si>
  <si>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</si>
  <si>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</si>
  <si>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</si>
  <si>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</si>
  <si>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</si>
  <si>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</si>
  <si>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</si>
  <si>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</si>
  <si>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</si>
  <si>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</si>
  <si>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</si>
  <si>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</si>
  <si>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</si>
  <si>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</si>
  <si>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</si>
  <si>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</si>
  <si>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</si>
  <si>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</si>
  <si>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</si>
  <si>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</si>
  <si>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</si>
  <si>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</si>
  <si>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</si>
  <si>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</si>
  <si>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</si>
  <si>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</si>
  <si>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</si>
  <si>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</si>
  <si>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</si>
  <si>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</si>
  <si>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</si>
  <si>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</si>
  <si>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</si>
  <si>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</si>
  <si>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</si>
  <si>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</si>
  <si>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</si>
  <si>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</si>
  <si>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</si>
  <si>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</si>
  <si>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</si>
  <si>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</si>
  <si>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</si>
  <si>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</si>
  <si>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</si>
  <si>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</si>
  <si>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</si>
  <si>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</si>
  <si>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</si>
  <si>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</si>
  <si>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</si>
  <si>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</si>
  <si>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</si>
  <si>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</si>
  <si>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</si>
  <si>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</si>
  <si>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</si>
  <si>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</si>
  <si>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</si>
  <si>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</si>
  <si>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</si>
  <si>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</si>
  <si>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</si>
  <si>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</si>
  <si>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</si>
  <si>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</si>
  <si>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</si>
  <si>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</si>
  <si>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</si>
  <si>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</si>
  <si>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</si>
  <si>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</si>
  <si>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</si>
  <si>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</si>
  <si>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</si>
  <si>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</si>
  <si>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</si>
  <si>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</si>
  <si>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</si>
  <si>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</si>
  <si>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</si>
  <si>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</si>
  <si>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</si>
  <si>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</si>
  <si>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</si>
  <si>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</si>
  <si>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</si>
  <si>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</si>
  <si>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</si>
  <si>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</si>
  <si>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</si>
  <si>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</si>
  <si>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</si>
  <si>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</si>
  <si>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</si>
  <si>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</si>
  <si>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</si>
  <si>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</si>
  <si>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</si>
  <si>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</si>
  <si>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</si>
  <si>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</si>
  <si>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</si>
  <si>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</si>
  <si>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</si>
  <si>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</si>
  <si>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</si>
  <si>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</si>
  <si>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</si>
  <si>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</si>
  <si>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</si>
  <si>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</si>
  <si>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</si>
  <si>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</si>
  <si>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</si>
  <si>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</si>
  <si>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</si>
  <si>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</si>
  <si>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</si>
  <si>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</si>
  <si>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</si>
  <si>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</si>
  <si>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</si>
  <si>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</si>
  <si>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</si>
  <si>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</si>
  <si>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</si>
  <si>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</si>
  <si>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</si>
  <si>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</si>
  <si>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</si>
  <si>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</si>
  <si>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</si>
  <si>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</si>
  <si>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</si>
  <si>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</si>
  <si>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</si>
  <si>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</si>
  <si>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</si>
  <si>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</si>
  <si>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</si>
  <si>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</si>
  <si>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</si>
  <si>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</si>
  <si>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</si>
  <si>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</si>
  <si>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</si>
  <si>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</si>
  <si>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</si>
  <si>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</si>
  <si>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</si>
  <si>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</si>
  <si>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</si>
  <si>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</si>
  <si>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</si>
  <si>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</si>
  <si>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</si>
  <si>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</si>
  <si>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</si>
  <si>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</si>
  <si>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</si>
  <si>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</si>
  <si>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</si>
  <si>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</si>
  <si>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</si>
  <si>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</si>
  <si>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</si>
  <si>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</si>
  <si>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</si>
  <si>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</si>
  <si>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</si>
  <si>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</si>
  <si>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</si>
  <si>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</si>
  <si>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</si>
  <si>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</si>
  <si>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</si>
  <si>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</si>
  <si>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</si>
  <si>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</si>
  <si>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</si>
  <si>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</si>
  <si>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</si>
  <si>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</si>
  <si>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</si>
  <si>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</si>
  <si>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</si>
  <si>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</si>
  <si>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</si>
  <si>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</si>
  <si>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</si>
  <si>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</si>
  <si>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</si>
  <si>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</si>
  <si>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</si>
  <si>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</si>
  <si>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</si>
  <si>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</si>
  <si>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</si>
  <si>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</si>
  <si>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</si>
  <si>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</si>
  <si>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</si>
  <si>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</si>
  <si>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</si>
  <si>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</si>
  <si>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</si>
  <si>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</si>
  <si>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</si>
  <si>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</si>
  <si>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</si>
  <si>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</si>
  <si>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</si>
  <si>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</si>
  <si>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</si>
  <si>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</si>
  <si>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</si>
  <si>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</si>
  <si>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</si>
  <si>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</si>
  <si>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</si>
  <si>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</si>
  <si>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</si>
  <si>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</si>
  <si>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</si>
  <si>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</si>
  <si>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</si>
  <si>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</si>
  <si>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</si>
  <si>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</si>
  <si>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</si>
  <si>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</si>
  <si>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</si>
  <si>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</si>
  <si>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</si>
  <si>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</si>
  <si>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</si>
  <si>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</si>
  <si>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</si>
  <si>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</si>
  <si>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</si>
  <si>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</si>
  <si>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</si>
  <si>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</si>
  <si>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</si>
  <si>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</si>
  <si>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</si>
  <si>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</si>
  <si>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</si>
  <si>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</si>
  <si>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</si>
  <si>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</si>
  <si>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</si>
  <si>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</si>
  <si>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</si>
  <si>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</si>
  <si>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</si>
  <si>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</si>
  <si>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</si>
  <si>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</si>
  <si>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</si>
  <si>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</si>
  <si>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</si>
  <si>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</si>
  <si>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</si>
  <si>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</si>
  <si>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</si>
  <si>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</si>
  <si>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</si>
  <si>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</si>
  <si>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</si>
  <si>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</si>
  <si>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</si>
  <si>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</si>
  <si>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</si>
  <si>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</si>
  <si>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</si>
  <si>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</si>
  <si>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</si>
  <si>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</si>
  <si>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</si>
  <si>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</si>
  <si>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</si>
  <si>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</si>
  <si>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</si>
  <si>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</si>
  <si>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</si>
  <si>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</si>
  <si>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</si>
  <si>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</si>
  <si>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</si>
  <si>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</si>
  <si>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</si>
  <si>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</si>
  <si>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</si>
  <si>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</si>
  <si>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</si>
  <si>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</si>
  <si>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</si>
  <si>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</si>
  <si>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</si>
  <si>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</si>
  <si>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</si>
  <si>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</si>
  <si>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</si>
  <si>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</si>
  <si>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</si>
  <si>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</si>
  <si>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</si>
  <si>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</si>
  <si>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</si>
  <si>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</si>
  <si>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</si>
  <si>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</si>
  <si>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</si>
  <si>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</si>
  <si>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</si>
  <si>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</si>
  <si>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</si>
  <si>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</si>
  <si>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</si>
  <si>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</si>
  <si>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</si>
  <si>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</si>
  <si>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</si>
  <si>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</si>
  <si>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</si>
  <si>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</si>
  <si>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</si>
  <si>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</si>
  <si>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</si>
  <si>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</si>
  <si>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</si>
  <si>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</si>
  <si>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</si>
  <si>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</si>
  <si>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</si>
  <si>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</si>
  <si>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</si>
  <si>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</si>
  <si>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</si>
  <si>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</si>
  <si>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</si>
  <si>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</si>
  <si>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</si>
  <si>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</si>
  <si>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</si>
  <si>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</si>
  <si>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</si>
  <si>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</si>
  <si>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</si>
  <si>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</si>
  <si>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</si>
  <si>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</si>
  <si>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</si>
  <si>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</si>
  <si>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</si>
  <si>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</si>
  <si>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</si>
  <si>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</si>
  <si>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</si>
  <si>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</si>
  <si>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</si>
  <si>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</si>
  <si>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</si>
  <si>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</si>
  <si>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</si>
  <si>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</si>
  <si>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</si>
  <si>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</si>
  <si>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</si>
  <si>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</si>
  <si>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</si>
  <si>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</si>
  <si>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</si>
  <si>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</si>
  <si>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</si>
  <si>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</si>
  <si>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</si>
  <si>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</si>
  <si>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</si>
  <si>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</si>
  <si>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</si>
  <si>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</si>
  <si>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</si>
  <si>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</si>
  <si>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</si>
  <si>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</si>
  <si>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</si>
  <si>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</si>
  <si>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</si>
  <si>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</si>
  <si>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</si>
  <si>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</si>
  <si>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</si>
  <si>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</si>
  <si>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</si>
  <si>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</si>
  <si>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</si>
  <si>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</si>
  <si>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</si>
  <si>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</si>
  <si>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</si>
  <si>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</si>
  <si>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</si>
  <si>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</si>
  <si>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</si>
  <si>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</si>
  <si>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</si>
  <si>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</si>
  <si>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</si>
  <si>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</si>
  <si>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</si>
  <si>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</si>
  <si>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</si>
  <si>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</si>
  <si>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</si>
  <si>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</si>
  <si>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</si>
  <si>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</si>
  <si>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</si>
  <si>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</si>
  <si>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</si>
  <si>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</si>
  <si>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</si>
  <si>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</si>
  <si>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</si>
  <si>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</si>
  <si>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</si>
  <si>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</si>
  <si>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</si>
  <si>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</si>
  <si>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</si>
  <si>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</si>
  <si>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</si>
  <si>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</si>
  <si>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</si>
  <si>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</si>
  <si>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</si>
  <si>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</si>
  <si>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</si>
  <si>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</si>
  <si>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</si>
  <si>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</si>
  <si>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</si>
  <si>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</si>
  <si>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</si>
  <si>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</si>
  <si>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</si>
  <si>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</si>
  <si>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</si>
  <si>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</si>
  <si>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</si>
  <si>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</si>
  <si>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</si>
  <si>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</si>
  <si>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</si>
  <si>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</si>
  <si>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</si>
  <si>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</si>
  <si>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</si>
  <si>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</si>
  <si>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</si>
  <si>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</si>
  <si>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</si>
  <si>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</si>
  <si>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</si>
  <si>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</si>
  <si>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</si>
  <si>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</si>
  <si>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</si>
  <si>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</si>
  <si>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</si>
  <si>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</si>
  <si>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</si>
  <si>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</si>
  <si>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</si>
  <si>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</si>
  <si>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</si>
  <si>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</si>
  <si>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</si>
  <si>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</si>
  <si>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</si>
  <si>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</si>
  <si>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</si>
  <si>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</si>
  <si>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</si>
  <si>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</si>
  <si>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</si>
  <si>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</si>
  <si>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</si>
  <si>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</si>
  <si>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</si>
  <si>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</si>
  <si>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</si>
  <si>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</si>
  <si>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</si>
  <si>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</si>
  <si>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</si>
  <si>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</si>
  <si>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</si>
  <si>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</si>
  <si>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</si>
  <si>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</si>
  <si>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</si>
  <si>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</si>
  <si>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</si>
  <si>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</si>
  <si>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</si>
  <si>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</si>
  <si>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</si>
  <si>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</si>
  <si>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</si>
  <si>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</si>
  <si>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</si>
  <si>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</si>
  <si>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</si>
  <si>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</si>
  <si>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</si>
  <si>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</si>
  <si>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</si>
  <si>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</si>
  <si>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</si>
  <si>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</si>
  <si>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</si>
  <si>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</si>
  <si>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</si>
  <si>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</si>
  <si>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</si>
  <si>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</si>
  <si>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</si>
  <si>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</si>
  <si>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</si>
  <si>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</si>
  <si>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</si>
  <si>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</si>
  <si>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</si>
  <si>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</si>
  <si>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</si>
  <si>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</si>
  <si>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</si>
  <si>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</si>
  <si>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</si>
  <si>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</si>
  <si>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</si>
  <si>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</si>
  <si>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</si>
  <si>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</si>
  <si>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</si>
  <si>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</si>
  <si>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</si>
  <si>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</si>
  <si>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</si>
  <si>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</si>
  <si>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</si>
  <si>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</si>
  <si>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</si>
  <si>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</si>
  <si>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</si>
  <si>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</si>
  <si>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</si>
  <si>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</si>
  <si>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</si>
  <si>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</si>
  <si>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</si>
  <si>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</si>
  <si>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</si>
  <si>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</si>
  <si>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</si>
  <si>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</si>
  <si>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</si>
  <si>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</si>
  <si>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</si>
  <si>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</si>
  <si>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</si>
  <si>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</si>
  <si>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</si>
  <si>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</si>
  <si>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</si>
  <si>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</si>
  <si>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</si>
  <si>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</si>
  <si>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</si>
  <si>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</si>
  <si>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</si>
  <si>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</si>
  <si>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</si>
  <si>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</si>
  <si>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</si>
  <si>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</si>
  <si>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</si>
  <si>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</si>
  <si>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</si>
  <si>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</si>
  <si>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</si>
  <si>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</si>
  <si>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</si>
  <si>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</si>
  <si>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</si>
  <si>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</si>
  <si>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</si>
  <si>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</si>
  <si>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</si>
  <si>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</si>
  <si>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</si>
  <si>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</si>
  <si>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</si>
  <si>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</si>
  <si>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</si>
  <si>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</si>
  <si>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</si>
  <si>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</si>
  <si>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</si>
  <si>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</si>
  <si>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</si>
  <si>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</si>
  <si>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</si>
  <si>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</si>
  <si>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</si>
  <si>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</si>
  <si>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</si>
  <si>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</si>
  <si>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</si>
  <si>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</si>
  <si>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</si>
  <si>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</si>
  <si>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</si>
  <si>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</si>
  <si>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</si>
  <si>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</si>
  <si>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</si>
  <si>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</si>
  <si>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</si>
  <si>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</si>
  <si>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</si>
  <si>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</si>
  <si>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</si>
  <si>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</si>
  <si>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</si>
  <si>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</si>
  <si>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</si>
  <si>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</si>
  <si>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</si>
  <si>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</si>
  <si>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</si>
  <si>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</si>
  <si>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</si>
  <si>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</si>
  <si>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</si>
  <si>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</si>
  <si>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</si>
  <si>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</si>
  <si>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</si>
  <si>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</si>
  <si>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</si>
  <si>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</si>
  <si>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</si>
  <si>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</si>
  <si>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</si>
  <si>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</si>
  <si>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</si>
  <si>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</si>
  <si>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</si>
  <si>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</si>
  <si>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</si>
  <si>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</si>
  <si>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</si>
  <si>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</si>
  <si>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</si>
  <si>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</si>
  <si>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</si>
  <si>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</si>
  <si>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</si>
  <si>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</si>
  <si>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</si>
  <si>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</si>
  <si>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</si>
  <si>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</si>
  <si>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</si>
  <si>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</si>
  <si>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</si>
  <si>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</si>
  <si>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</si>
  <si>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</si>
  <si>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</si>
  <si>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</si>
  <si>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</si>
  <si>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</si>
  <si>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</si>
  <si>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</si>
  <si>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</si>
  <si>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</si>
  <si>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</si>
  <si>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</si>
  <si>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</si>
  <si>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</si>
  <si>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</si>
  <si>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</si>
  <si>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</si>
  <si>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</si>
  <si>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</si>
  <si>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</si>
  <si>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</si>
  <si>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</si>
  <si>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</si>
  <si>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</si>
  <si>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</si>
  <si>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</si>
  <si>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</si>
  <si>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</si>
  <si>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</si>
  <si>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</si>
  <si>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</si>
  <si>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</si>
  <si>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</si>
  <si>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</si>
  <si>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</si>
  <si>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</si>
  <si>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</si>
  <si>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</si>
  <si>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</si>
  <si>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</si>
  <si>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</si>
  <si>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</si>
  <si>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</si>
  <si>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</si>
  <si>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</si>
  <si>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</si>
  <si>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</si>
  <si>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</si>
  <si>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</si>
  <si>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</si>
  <si>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</si>
  <si>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</si>
  <si>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</si>
  <si>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</si>
  <si>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</si>
  <si>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</si>
  <si>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</si>
  <si>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</si>
  <si>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</si>
  <si>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</si>
  <si>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</si>
  <si>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</si>
  <si>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</si>
  <si>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</si>
  <si>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</si>
  <si>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</si>
  <si>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</si>
  <si>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</si>
  <si>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</si>
  <si>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</si>
  <si>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</si>
  <si>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</si>
  <si>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</si>
  <si>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</si>
  <si>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</si>
  <si>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</si>
  <si>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</si>
  <si>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</si>
  <si>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</si>
  <si>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</si>
  <si>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</si>
  <si>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</si>
  <si>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</si>
  <si>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</si>
  <si>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</si>
  <si>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</si>
  <si>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</si>
  <si>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</si>
  <si>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</si>
  <si>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</si>
  <si>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</si>
  <si>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</si>
  <si>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</si>
  <si>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</si>
  <si>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</si>
  <si>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</si>
  <si>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</si>
  <si>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</si>
  <si>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</si>
  <si>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</si>
  <si>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</si>
  <si>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</si>
  <si>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</si>
  <si>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</si>
  <si>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</si>
  <si>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</si>
  <si>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</si>
  <si>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</si>
  <si>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</si>
  <si>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</si>
  <si>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</si>
  <si>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</si>
  <si>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</si>
  <si>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</si>
  <si>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</si>
  <si>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</si>
  <si>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</si>
  <si>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</si>
  <si>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</si>
  <si>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</si>
  <si>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</si>
  <si>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</si>
  <si>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</si>
  <si>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</si>
  <si>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</si>
  <si>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</si>
  <si>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</si>
  <si>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</si>
  <si>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</si>
  <si>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</si>
  <si>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</si>
  <si>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</si>
  <si>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</si>
  <si>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</si>
  <si>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</si>
  <si>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</si>
  <si>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</si>
  <si>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</si>
  <si>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</si>
  <si>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</si>
  <si>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</si>
  <si>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</si>
  <si>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</si>
  <si>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</si>
  <si>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</si>
  <si>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</si>
  <si>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</si>
  <si>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</si>
  <si>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</si>
  <si>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</si>
  <si>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</si>
  <si>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</si>
  <si>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</si>
  <si>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</si>
  <si>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</si>
  <si>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</si>
  <si>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</si>
  <si>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</si>
  <si>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</si>
  <si>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</si>
  <si>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</si>
  <si>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</si>
  <si>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</si>
  <si>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</si>
  <si>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</si>
  <si>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</si>
  <si>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</si>
  <si>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</si>
  <si>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</si>
  <si>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</si>
  <si>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</si>
  <si>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</si>
  <si>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</si>
  <si>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</si>
  <si>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</si>
  <si>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</si>
  <si>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</si>
  <si>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</si>
  <si>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</si>
  <si>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</si>
  <si>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</si>
  <si>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</si>
  <si>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</si>
  <si>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</si>
  <si>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</si>
  <si>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</si>
  <si>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</si>
  <si>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</si>
  <si>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</si>
  <si>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</si>
  <si>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</si>
  <si>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</si>
  <si>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</si>
  <si>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</si>
  <si>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</si>
  <si>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</si>
  <si>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</si>
  <si>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</si>
  <si>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</si>
  <si>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</si>
  <si>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</si>
  <si>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</si>
  <si>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</si>
  <si>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</si>
  <si>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</si>
  <si>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</si>
  <si>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</si>
  <si>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</si>
  <si>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</si>
  <si>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</si>
  <si>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</si>
  <si>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</si>
  <si>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</si>
  <si>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</si>
  <si>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</si>
  <si>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</si>
  <si>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</si>
  <si>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</si>
  <si>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</si>
  <si>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</si>
  <si>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</si>
  <si>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</si>
  <si>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</si>
  <si>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</si>
  <si>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</si>
  <si>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</si>
  <si>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</si>
  <si>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</si>
  <si>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</si>
  <si>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</si>
  <si>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</si>
  <si>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</si>
  <si>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</si>
  <si>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</si>
  <si>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</si>
  <si>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</si>
  <si>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</si>
  <si>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</si>
  <si>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</si>
  <si>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</si>
  <si>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</si>
  <si>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</si>
  <si>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</si>
  <si>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</si>
  <si>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</si>
  <si>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</si>
  <si>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</si>
  <si>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</si>
  <si>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</si>
  <si>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</si>
  <si>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</si>
  <si>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</si>
  <si>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</si>
  <si>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</si>
  <si>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</si>
  <si>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</si>
  <si>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</si>
  <si>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</si>
  <si>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</si>
  <si>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</si>
  <si>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</si>
  <si>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</si>
  <si>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</si>
  <si>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</si>
  <si>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</si>
  <si>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</si>
  <si>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</si>
  <si>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</si>
  <si>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</si>
  <si>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</si>
  <si>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</si>
  <si>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</si>
  <si>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</si>
  <si>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</si>
  <si>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</si>
  <si>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</si>
  <si>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</si>
  <si>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</si>
  <si>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</si>
  <si>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</si>
  <si>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</si>
  <si>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</si>
  <si>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</si>
  <si>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</si>
  <si>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</si>
  <si>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</si>
  <si>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</si>
  <si>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</si>
  <si>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</si>
  <si>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</si>
  <si>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</si>
  <si>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</si>
  <si>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</si>
  <si>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</si>
  <si>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</si>
  <si>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</si>
  <si>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</si>
  <si>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</si>
  <si>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</si>
  <si>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</si>
  <si>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</si>
  <si>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</si>
  <si>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</si>
  <si>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</si>
  <si>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</si>
  <si>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</si>
  <si>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</si>
  <si>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</si>
  <si>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</si>
  <si>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</si>
  <si>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</si>
  <si>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</si>
  <si>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</si>
  <si>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</si>
  <si>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</si>
  <si>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</si>
  <si>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</si>
  <si>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</si>
  <si>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</si>
  <si>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</si>
  <si>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</si>
  <si>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</si>
  <si>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</si>
  <si>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</si>
  <si>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</si>
  <si>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</si>
  <si>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</si>
  <si>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</si>
  <si>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</si>
  <si>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</si>
  <si>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</si>
  <si>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</si>
  <si>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</si>
  <si>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</si>
  <si>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</si>
  <si>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</si>
  <si>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</si>
  <si>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</si>
  <si>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</si>
  <si>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</si>
  <si>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</si>
  <si>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</si>
  <si>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</si>
  <si>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</si>
  <si>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</si>
  <si>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</si>
  <si>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</si>
  <si>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</si>
  <si>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</si>
  <si>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</si>
  <si>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</si>
  <si>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</si>
  <si>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</si>
  <si>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</si>
  <si>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</si>
  <si>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</si>
  <si>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</si>
  <si>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</si>
  <si>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</si>
  <si>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</si>
  <si>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</si>
  <si>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</si>
  <si>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</si>
  <si>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</si>
  <si>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</si>
  <si>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</si>
  <si>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</si>
  <si>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</si>
  <si>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</si>
  <si>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</si>
  <si>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</si>
  <si>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</si>
  <si>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</si>
  <si>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</si>
  <si>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</si>
  <si>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</si>
  <si>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</si>
  <si>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</si>
  <si>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</si>
  <si>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</si>
  <si>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</si>
  <si>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</si>
  <si>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</si>
  <si>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</si>
  <si>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</si>
  <si>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</si>
  <si>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</si>
  <si>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</si>
  <si>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</si>
  <si>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</si>
  <si>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</si>
  <si>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</si>
  <si>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</si>
  <si>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</si>
  <si>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</si>
  <si>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</si>
  <si>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</si>
  <si>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</si>
  <si>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</si>
  <si>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</si>
  <si>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</si>
  <si>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</si>
  <si>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</si>
  <si>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</si>
  <si>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</si>
  <si>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</si>
  <si>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</si>
  <si>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</si>
  <si>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</si>
  <si>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</si>
  <si>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</si>
  <si>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</si>
  <si>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</si>
  <si>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</si>
  <si>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</si>
  <si>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</si>
  <si>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</si>
  <si>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</si>
  <si>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</si>
  <si>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</si>
  <si>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</si>
  <si>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</si>
  <si>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</si>
  <si>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</si>
  <si>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</si>
  <si>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</si>
  <si>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</si>
  <si>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</si>
  <si>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</si>
  <si>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</si>
  <si>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</si>
  <si>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</si>
  <si>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</si>
  <si>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</si>
  <si>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</si>
  <si>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</si>
  <si>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</si>
  <si>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</si>
  <si>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</si>
  <si>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</si>
  <si>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</si>
  <si>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</si>
  <si>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</si>
  <si>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</si>
  <si>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</si>
  <si>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</si>
  <si>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</si>
  <si>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</si>
  <si>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</si>
  <si>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</si>
  <si>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</si>
  <si>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</si>
  <si>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</si>
  <si>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</si>
  <si>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</si>
  <si>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</si>
  <si>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</si>
  <si>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</si>
  <si>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</si>
  <si>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</si>
  <si>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</si>
  <si>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</si>
  <si>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</si>
  <si>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</si>
  <si>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</si>
  <si>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</si>
  <si>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</si>
  <si>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</si>
  <si>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</si>
  <si>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</si>
  <si>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</si>
  <si>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</si>
  <si>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</si>
  <si>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</si>
  <si>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</si>
  <si>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</si>
  <si>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</si>
  <si>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</si>
  <si>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</si>
  <si>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</si>
  <si>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</si>
  <si>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</si>
  <si>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</si>
  <si>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</si>
  <si>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</si>
  <si>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</si>
  <si>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</si>
  <si>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</si>
  <si>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</si>
  <si>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</si>
  <si>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</si>
  <si>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</si>
  <si>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</si>
  <si>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</si>
  <si>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</si>
  <si>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</si>
  <si>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</si>
  <si>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</si>
  <si>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</si>
  <si>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</si>
  <si>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</si>
  <si>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</si>
  <si>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</si>
  <si>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</si>
  <si>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</si>
  <si>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</si>
  <si>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</si>
  <si>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</si>
  <si>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</si>
  <si>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</si>
  <si>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</si>
  <si>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</si>
  <si>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</si>
  <si>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</si>
  <si>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</si>
  <si>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</si>
  <si>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</si>
  <si>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</si>
  <si>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</si>
  <si>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</si>
  <si>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</si>
  <si>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</si>
  <si>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</si>
  <si>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</si>
  <si>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</si>
  <si>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</si>
  <si>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</si>
  <si>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</si>
  <si>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</si>
  <si>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</si>
  <si>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</si>
  <si>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</si>
  <si>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</si>
  <si>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</si>
  <si>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</si>
  <si>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</si>
  <si>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</si>
  <si>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</si>
  <si>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</si>
  <si>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</si>
  <si>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</si>
  <si>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</si>
  <si>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</si>
  <si>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</si>
  <si>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</si>
  <si>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</si>
  <si>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</si>
  <si>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</si>
  <si>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</si>
  <si>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</si>
  <si>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</si>
  <si>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</si>
  <si>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</si>
  <si>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</si>
  <si>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</si>
  <si>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</si>
  <si>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</si>
  <si>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</si>
  <si>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</si>
  <si>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</si>
  <si>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</si>
  <si>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</si>
  <si>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</si>
  <si>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</si>
  <si>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</si>
  <si>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</si>
  <si>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</si>
  <si>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</si>
  <si>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</si>
  <si>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</si>
  <si>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</si>
  <si>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</si>
  <si>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</si>
  <si>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</si>
  <si>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</si>
  <si>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</si>
  <si>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</si>
  <si>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</si>
  <si>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</si>
  <si>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</si>
  <si>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</si>
  <si>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</si>
  <si>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</si>
  <si>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</si>
  <si>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</si>
  <si>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</si>
  <si>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</si>
  <si>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</si>
  <si>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</si>
  <si>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</si>
  <si>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</si>
  <si>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</si>
  <si>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</si>
  <si>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</si>
  <si>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</si>
  <si>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</si>
  <si>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</si>
  <si>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</si>
  <si>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</si>
  <si>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</si>
  <si>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</si>
  <si>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</si>
  <si>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</si>
  <si>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</si>
  <si>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</si>
  <si>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</si>
  <si>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</si>
  <si>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</si>
  <si>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</si>
  <si>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</si>
  <si>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</si>
  <si>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</si>
  <si>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</si>
  <si>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</si>
  <si>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</si>
  <si>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</si>
  <si>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</si>
  <si>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</si>
  <si>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</si>
  <si>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</si>
  <si>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</si>
  <si>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</si>
  <si>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</si>
  <si>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</si>
  <si>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</si>
  <si>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</si>
  <si>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</si>
  <si>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</si>
  <si>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</si>
  <si>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</si>
  <si>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</si>
  <si>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</si>
  <si>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</si>
  <si>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</si>
  <si>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</si>
  <si>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</si>
  <si>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</si>
  <si>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</si>
  <si>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</si>
  <si>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</si>
  <si>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</si>
  <si>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</si>
  <si>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</si>
  <si>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</si>
  <si>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</si>
  <si>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</si>
  <si>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</si>
  <si>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</si>
  <si>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</si>
  <si>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</si>
  <si>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</si>
  <si>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</si>
  <si>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</si>
  <si>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</si>
  <si>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</si>
  <si>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</si>
  <si>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</si>
  <si>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</si>
  <si>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</si>
  <si>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</si>
  <si>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</si>
  <si>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</si>
  <si>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</si>
  <si>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</si>
  <si>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</si>
  <si>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</si>
  <si>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</si>
  <si>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</si>
  <si>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</si>
  <si>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</si>
  <si>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</si>
  <si>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</si>
  <si>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</si>
  <si>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</si>
  <si>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</si>
  <si>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</si>
  <si>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</si>
  <si>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</si>
  <si>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</si>
  <si>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</si>
  <si>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</si>
  <si>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</si>
  <si>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</si>
  <si>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</si>
  <si>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</si>
  <si>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</si>
  <si>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</si>
  <si>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</si>
  <si>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</si>
  <si>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</si>
  <si>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</si>
  <si>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</si>
  <si>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</si>
  <si>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</si>
  <si>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</si>
  <si>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</si>
  <si>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</si>
  <si>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</si>
  <si>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</si>
  <si>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</si>
  <si>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</si>
  <si>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</si>
  <si>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</si>
  <si>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</si>
  <si>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</si>
  <si>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</si>
  <si>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</si>
  <si>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</si>
  <si>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</si>
  <si>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</si>
  <si>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</si>
  <si>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</si>
  <si>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</si>
  <si>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</si>
  <si>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</si>
  <si>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</si>
  <si>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</si>
  <si>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</si>
  <si>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</si>
  <si>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</si>
  <si>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</si>
  <si>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</si>
  <si>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</si>
  <si>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</si>
  <si>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</si>
  <si>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</si>
  <si>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</si>
  <si>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</si>
  <si>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</si>
  <si>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</si>
  <si>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</si>
  <si>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</si>
  <si>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</si>
  <si>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</si>
  <si>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</si>
  <si>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</si>
  <si>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</si>
  <si>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</si>
  <si>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</si>
  <si>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</si>
  <si>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</si>
  <si>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</si>
  <si>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</si>
  <si>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</si>
  <si>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</si>
  <si>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</si>
  <si>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</si>
  <si>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</si>
  <si>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</si>
  <si>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</si>
  <si>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</si>
  <si>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</si>
  <si>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</si>
  <si>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</si>
  <si>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</si>
  <si>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</si>
  <si>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</si>
  <si>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</si>
  <si>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</si>
  <si>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</si>
  <si>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</si>
  <si>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</si>
  <si>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</si>
  <si>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</si>
  <si>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</si>
  <si>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</si>
  <si>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</si>
  <si>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</si>
  <si>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</si>
  <si>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</si>
  <si>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</si>
  <si>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</si>
  <si>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</si>
  <si>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</si>
  <si>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</si>
  <si>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</si>
  <si>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</si>
  <si>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</si>
  <si>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</si>
  <si>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</si>
  <si>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</si>
  <si>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</si>
  <si>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</si>
  <si>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</si>
  <si>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</si>
  <si>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</si>
  <si>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</si>
  <si>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</si>
  <si>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</si>
  <si>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</si>
  <si>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</si>
  <si>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</si>
  <si>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</si>
  <si>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</si>
  <si>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</si>
  <si>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</si>
  <si>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</si>
  <si>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</si>
  <si>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</si>
  <si>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</si>
  <si>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</si>
  <si>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</si>
  <si>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</si>
  <si>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</si>
  <si>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</si>
  <si>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</si>
  <si>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</si>
  <si>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</si>
  <si>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</si>
  <si>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</si>
  <si>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</si>
  <si>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</si>
  <si>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</si>
  <si>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</si>
  <si>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</si>
  <si>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</si>
  <si>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</si>
  <si>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</si>
  <si>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</si>
  <si>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</si>
  <si>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</si>
  <si>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</si>
  <si>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</si>
  <si>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</si>
  <si>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</si>
  <si>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</si>
  <si>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</si>
  <si>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</si>
  <si>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</si>
  <si>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</si>
  <si>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</si>
  <si>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</si>
  <si>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</si>
  <si>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</si>
  <si>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</si>
  <si>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</si>
  <si>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</si>
  <si>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</si>
  <si>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</si>
  <si>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</si>
  <si>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</si>
  <si>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</si>
  <si>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</si>
  <si>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</si>
  <si>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</si>
  <si>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</si>
  <si>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</si>
  <si>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</si>
  <si>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</si>
  <si>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</si>
  <si>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</si>
  <si>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</si>
  <si>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</si>
  <si>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</si>
  <si>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</si>
  <si>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</si>
  <si>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</si>
  <si>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</si>
  <si>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</si>
  <si>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</si>
  <si>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</si>
  <si>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</si>
  <si>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</si>
  <si>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</si>
  <si>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</si>
  <si>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</si>
  <si>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</si>
  <si>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</si>
  <si>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</si>
  <si>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</si>
  <si>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</si>
  <si>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</si>
  <si>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</si>
  <si>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</si>
  <si>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</si>
  <si>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</si>
  <si>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</si>
  <si>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</si>
  <si>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</si>
  <si>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</si>
  <si>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</si>
  <si>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</si>
  <si>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</si>
  <si>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</si>
  <si>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</si>
  <si>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</si>
  <si>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</si>
  <si>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</si>
  <si>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</si>
  <si>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</si>
  <si>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</si>
  <si>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</si>
  <si>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</si>
  <si>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</si>
  <si>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</si>
  <si>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</si>
  <si>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</si>
  <si>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</si>
  <si>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</si>
  <si>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</si>
  <si>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</si>
  <si>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</si>
  <si>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</si>
  <si>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</si>
  <si>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</si>
  <si>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</si>
  <si>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</si>
  <si>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</si>
  <si>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</si>
  <si>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</si>
  <si>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</si>
  <si>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</si>
  <si>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</si>
  <si>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</si>
  <si>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</si>
  <si>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</si>
  <si>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</si>
  <si>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</si>
  <si>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</si>
  <si>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</si>
  <si>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</si>
  <si>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</si>
  <si>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</si>
  <si>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</si>
  <si>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</si>
  <si>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</si>
  <si>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</si>
  <si>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</si>
  <si>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</si>
  <si>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</si>
  <si>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</si>
  <si>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</si>
  <si>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</si>
  <si>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</si>
  <si>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</si>
  <si>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</si>
  <si>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</si>
  <si>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</si>
  <si>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</si>
  <si>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</si>
  <si>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</si>
  <si>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</si>
  <si>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</si>
  <si>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</si>
  <si>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</si>
  <si>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</si>
  <si>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</si>
  <si>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</si>
  <si>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</si>
  <si>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</si>
  <si>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</si>
  <si>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</si>
  <si>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</si>
  <si>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</si>
  <si>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</si>
  <si>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</si>
  <si>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</si>
  <si>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</si>
  <si>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</si>
  <si>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</si>
  <si>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</si>
  <si>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</si>
  <si>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</si>
  <si>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</si>
  <si>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</si>
  <si>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</si>
  <si>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</si>
  <si>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</si>
  <si>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</si>
  <si>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</si>
  <si>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</si>
  <si>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</si>
  <si>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</si>
  <si>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</si>
  <si>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</si>
  <si>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</si>
  <si>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</si>
  <si>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</si>
  <si>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</si>
  <si>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</si>
  <si>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</si>
  <si>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</si>
  <si>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</si>
  <si>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</si>
  <si>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</si>
  <si>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</si>
  <si>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</si>
  <si>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</si>
  <si>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</si>
  <si>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</si>
  <si>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</si>
  <si>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</si>
  <si>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</si>
  <si>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</si>
  <si>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</si>
  <si>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</si>
  <si>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</si>
  <si>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</si>
  <si>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</si>
  <si>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</si>
  <si>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</si>
  <si>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</si>
  <si>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</si>
  <si>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</si>
  <si>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</si>
  <si>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</si>
  <si>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</si>
  <si>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</si>
  <si>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</si>
  <si>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</si>
  <si>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</si>
  <si>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</si>
  <si>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</si>
  <si>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</si>
  <si>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</si>
  <si>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</si>
  <si>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</si>
  <si>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</si>
  <si>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</si>
  <si>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</si>
  <si>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</si>
  <si>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</si>
  <si>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</si>
  <si>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</si>
  <si>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</si>
  <si>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</si>
  <si>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</si>
  <si>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</si>
  <si>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</si>
  <si>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</si>
  <si>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</si>
  <si>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</si>
  <si>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</si>
  <si>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</si>
  <si>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</si>
  <si>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</si>
  <si>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</si>
  <si>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</si>
  <si>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</si>
  <si>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</si>
  <si>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</si>
  <si>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</si>
  <si>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</si>
  <si>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</si>
  <si>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</si>
  <si>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</si>
  <si>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</si>
  <si>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</si>
  <si>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</si>
  <si>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</si>
  <si>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</si>
  <si>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</si>
  <si>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</si>
  <si>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</si>
  <si>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</si>
  <si>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</si>
  <si>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</si>
  <si>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</si>
  <si>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</si>
  <si>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</si>
  <si>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</si>
  <si>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</si>
  <si>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</si>
  <si>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</si>
  <si>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</si>
  <si>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</si>
  <si>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</si>
  <si>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</si>
  <si>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</si>
  <si>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</si>
  <si>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</si>
  <si>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</si>
  <si>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</si>
  <si>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</si>
  <si>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</si>
  <si>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</si>
  <si>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</si>
  <si>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</si>
  <si>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</si>
  <si>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</si>
  <si>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</si>
  <si>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</si>
  <si>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</si>
  <si>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</si>
  <si>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</si>
  <si>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</si>
  <si>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</si>
  <si>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</si>
  <si>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</si>
  <si>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</si>
  <si>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</si>
  <si>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</si>
  <si>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</si>
  <si>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</si>
  <si>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</si>
  <si>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</si>
  <si>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</si>
  <si>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</si>
  <si>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</si>
  <si>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</si>
  <si>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</si>
  <si>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</si>
  <si>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</si>
  <si>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</si>
  <si>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</si>
  <si>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</si>
  <si>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</si>
  <si>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</si>
  <si>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</si>
  <si>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</si>
  <si>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</si>
  <si>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</si>
  <si>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</si>
  <si>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</si>
  <si>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</si>
  <si>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</si>
  <si>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</si>
  <si>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</si>
  <si>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</si>
  <si>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</si>
  <si>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</si>
  <si>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</si>
  <si>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</si>
  <si>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</si>
  <si>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</si>
  <si>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</si>
  <si>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</si>
  <si>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</si>
  <si>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</si>
  <si>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</si>
  <si>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</si>
  <si>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</si>
  <si>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</si>
  <si>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</si>
  <si>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</si>
  <si>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</si>
  <si>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</si>
  <si>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</si>
  <si>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</si>
  <si>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</si>
  <si>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</si>
  <si>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</si>
  <si>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</si>
  <si>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</si>
  <si>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</si>
  <si>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</si>
  <si>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</si>
  <si>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</si>
  <si>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</si>
  <si>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</si>
  <si>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</si>
  <si>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</si>
  <si>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</si>
  <si>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</si>
  <si>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</si>
  <si>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</si>
  <si>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</si>
  <si>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</si>
  <si>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</si>
  <si>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</si>
  <si>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</si>
  <si>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</si>
  <si>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</si>
  <si>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</si>
  <si>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</si>
  <si>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</si>
  <si>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</si>
  <si>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</si>
  <si>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</si>
  <si>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</si>
  <si>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</si>
  <si>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</si>
  <si>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</si>
  <si>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</si>
  <si>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</si>
  <si>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</si>
  <si>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</si>
  <si>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</si>
  <si>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</si>
  <si>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</si>
  <si>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</si>
  <si>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</si>
  <si>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</si>
  <si>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</si>
  <si>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</si>
  <si>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</si>
  <si>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</si>
  <si>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</si>
  <si>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</si>
  <si>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</si>
  <si>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</si>
  <si>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</si>
  <si>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</si>
  <si>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</si>
  <si>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</si>
  <si>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</si>
  <si>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</si>
  <si>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</si>
  <si>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</si>
  <si>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</si>
  <si>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</si>
  <si>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</si>
  <si>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</si>
  <si>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</si>
  <si>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</si>
  <si>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</si>
  <si>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</si>
  <si>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</si>
  <si>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</si>
  <si>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</si>
  <si>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</si>
  <si>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</si>
  <si>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</si>
  <si>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</si>
  <si>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</si>
  <si>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</si>
  <si>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</si>
  <si>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</si>
  <si>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</si>
  <si>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</si>
  <si>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</si>
  <si>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</si>
  <si>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</si>
  <si>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</si>
  <si>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</si>
  <si>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</si>
  <si>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</si>
  <si>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</si>
  <si>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</si>
  <si>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</si>
  <si>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</si>
  <si>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</si>
  <si>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</si>
  <si>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</si>
  <si>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</si>
  <si>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</si>
  <si>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</si>
  <si>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</si>
  <si>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</si>
  <si>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</si>
  <si>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</si>
  <si>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</si>
  <si>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</si>
  <si>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</si>
  <si>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</si>
  <si>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</si>
  <si>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</si>
  <si>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</si>
  <si>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</si>
  <si>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</si>
  <si>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</si>
  <si>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</si>
  <si>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</si>
  <si>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</si>
  <si>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</si>
  <si>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</si>
  <si>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</si>
  <si>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</si>
  <si>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</si>
  <si>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</si>
  <si>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</si>
  <si>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</si>
  <si>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</si>
  <si>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</si>
  <si>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</si>
  <si>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</si>
  <si>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</si>
  <si>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</si>
  <si>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</si>
  <si>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</si>
  <si>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</si>
  <si>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</si>
  <si>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</si>
  <si>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</si>
  <si>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</si>
  <si>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</si>
  <si>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</si>
  <si>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</si>
  <si>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</si>
  <si>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</si>
  <si>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</si>
  <si>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</si>
  <si>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</si>
  <si>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</si>
  <si>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</si>
  <si>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</si>
  <si>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</si>
  <si>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</si>
  <si>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</si>
  <si>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</si>
  <si>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</si>
  <si>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</si>
  <si>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</si>
  <si>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</si>
  <si>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</si>
  <si>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</si>
  <si>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</si>
  <si>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</si>
  <si>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</si>
  <si>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</si>
  <si>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</si>
  <si>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</si>
  <si>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</si>
  <si>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</si>
  <si>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</si>
  <si>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</si>
  <si>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</si>
  <si>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</si>
  <si>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</si>
  <si>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</si>
  <si>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</si>
  <si>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</si>
  <si>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</si>
  <si>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</si>
  <si>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</si>
  <si>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</si>
  <si>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</si>
  <si>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</si>
  <si>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</si>
  <si>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</si>
  <si>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</si>
  <si>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</si>
  <si>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</si>
  <si>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</si>
  <si>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</si>
  <si>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</si>
  <si>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</si>
  <si>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</si>
  <si>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</si>
  <si>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</si>
  <si>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</si>
  <si>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</si>
  <si>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</si>
  <si>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</si>
  <si>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</si>
  <si>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</si>
  <si>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</si>
  <si>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</si>
  <si>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</si>
  <si>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</si>
  <si>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</si>
  <si>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</si>
  <si>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</si>
  <si>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</si>
  <si>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</si>
  <si>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</si>
  <si>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</si>
  <si>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</si>
  <si>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</si>
  <si>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</si>
  <si>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</si>
  <si>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</si>
  <si>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</si>
  <si>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</si>
  <si>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</si>
  <si>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</si>
  <si>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</si>
  <si>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</si>
  <si>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</si>
  <si>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</si>
  <si>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</si>
  <si>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</si>
  <si>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</si>
  <si>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</si>
  <si>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</si>
  <si>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</si>
  <si>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</si>
  <si>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</si>
  <si>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</si>
  <si>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</si>
  <si>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</si>
  <si>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</si>
  <si>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</si>
  <si>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</si>
  <si>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</si>
  <si>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</si>
  <si>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</si>
  <si>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</si>
  <si>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</si>
  <si>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</si>
  <si>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</si>
  <si>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</si>
  <si>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</si>
  <si>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</si>
  <si>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</si>
  <si>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</si>
  <si>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</si>
  <si>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</si>
  <si>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</si>
  <si>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</si>
  <si>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</si>
  <si>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</si>
  <si>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</si>
  <si>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</si>
  <si>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</si>
  <si>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</si>
  <si>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</si>
  <si>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</si>
  <si>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</si>
  <si>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</si>
  <si>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</si>
  <si>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</si>
  <si>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</si>
  <si>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</si>
  <si>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</si>
  <si>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</si>
  <si>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</si>
  <si>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</si>
  <si>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</si>
  <si>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</si>
  <si>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</si>
  <si>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</si>
  <si>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</si>
  <si>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</si>
  <si>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</si>
  <si>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</si>
  <si>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</si>
  <si>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</si>
  <si>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</si>
  <si>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</si>
  <si>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</si>
  <si>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</si>
  <si>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</si>
  <si>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</si>
  <si>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</si>
  <si>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</si>
  <si>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</si>
  <si>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</si>
  <si>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</si>
  <si>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</si>
  <si>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</si>
  <si>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</si>
  <si>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</si>
  <si>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</si>
  <si>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</si>
  <si>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</si>
  <si>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</si>
  <si>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</si>
  <si>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</si>
  <si>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</si>
  <si>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</si>
  <si>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</si>
  <si>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</si>
  <si>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</si>
  <si>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</si>
  <si>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</si>
  <si>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</si>
  <si>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</si>
  <si>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</si>
  <si>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</si>
  <si>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</si>
  <si>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</si>
  <si>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</si>
  <si>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</si>
  <si>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</si>
  <si>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</si>
  <si>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</si>
  <si>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</si>
  <si>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</si>
  <si>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</si>
  <si>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</si>
  <si>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</si>
  <si>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</si>
  <si>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</si>
  <si>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</si>
  <si>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</si>
  <si>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</si>
  <si>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</si>
  <si>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</si>
  <si>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</si>
  <si>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</si>
  <si>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</si>
  <si>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</si>
  <si>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</si>
  <si>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</si>
  <si>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</si>
  <si>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</si>
  <si>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</si>
  <si>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</si>
  <si>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</si>
  <si>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</si>
  <si>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</si>
  <si>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</si>
  <si>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</si>
  <si>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</si>
  <si>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</si>
  <si>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</si>
  <si>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</si>
  <si>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</si>
  <si>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</si>
  <si>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</si>
  <si>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</si>
  <si>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</si>
  <si>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</si>
  <si>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</si>
  <si>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</si>
  <si>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</si>
  <si>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</si>
  <si>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</si>
  <si>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</si>
  <si>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</si>
  <si>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</si>
  <si>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</si>
  <si>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</si>
  <si>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</si>
  <si>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</si>
  <si>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</si>
  <si>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</si>
  <si>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</si>
  <si>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</si>
  <si>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</si>
  <si>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</si>
  <si>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</si>
  <si>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</si>
  <si>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</si>
  <si>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</si>
  <si>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</si>
  <si>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</si>
  <si>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</si>
  <si>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</si>
  <si>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</si>
  <si>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</si>
  <si>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</si>
  <si>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</si>
  <si>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</si>
  <si>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</si>
  <si>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</si>
  <si>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</si>
  <si>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</si>
  <si>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</si>
  <si>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</si>
  <si>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</si>
  <si>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</si>
  <si>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</si>
  <si>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</si>
  <si>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</si>
  <si>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</si>
  <si>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</si>
  <si>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</si>
  <si>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</si>
  <si>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</si>
  <si>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</si>
  <si>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</si>
  <si>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</si>
  <si>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</si>
  <si>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</si>
  <si>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</si>
  <si>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</si>
  <si>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</si>
  <si>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</si>
  <si>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</si>
  <si>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</si>
  <si>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</si>
  <si>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</si>
  <si>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</si>
  <si>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</si>
  <si>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</si>
  <si>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</si>
  <si>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</si>
  <si>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</si>
  <si>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</si>
  <si>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</si>
  <si>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</si>
  <si>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</si>
  <si>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</si>
  <si>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</si>
  <si>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</si>
  <si>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</si>
  <si>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</si>
  <si>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</si>
  <si>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</si>
  <si>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</si>
  <si>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</si>
  <si>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</si>
  <si>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</si>
  <si>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</si>
  <si>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</si>
  <si>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</si>
  <si>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</si>
  <si>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</si>
  <si>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</si>
  <si>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</si>
  <si>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</si>
  <si>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</si>
  <si>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</si>
  <si>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</si>
  <si>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</si>
  <si>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</si>
  <si>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</si>
  <si>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</si>
  <si>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</si>
  <si>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</si>
  <si>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</si>
  <si>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</si>
  <si>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</si>
  <si>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</si>
  <si>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</si>
  <si>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</si>
  <si>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</si>
  <si>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</si>
  <si>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</si>
  <si>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</si>
  <si>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</si>
  <si>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</si>
  <si>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</si>
  <si>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</si>
  <si>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</si>
  <si>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</si>
  <si>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</si>
  <si>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</si>
  <si>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</si>
  <si>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</si>
  <si>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</si>
  <si>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</si>
  <si>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</si>
  <si>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</si>
  <si>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</si>
  <si>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</si>
  <si>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</si>
  <si>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</si>
  <si>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</si>
  <si>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</si>
  <si>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</si>
  <si>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</si>
  <si>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</si>
  <si>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</si>
  <si>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</si>
  <si>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</si>
  <si>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</si>
  <si>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</si>
  <si>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</si>
  <si>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</si>
  <si>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</si>
  <si>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</si>
  <si>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</si>
  <si>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</si>
  <si>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</si>
  <si>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</si>
  <si>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</si>
  <si>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</si>
  <si>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</si>
  <si>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</si>
  <si>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</si>
  <si>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</si>
  <si>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</si>
  <si>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</si>
  <si>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</si>
  <si>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</si>
  <si>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</si>
  <si>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</si>
  <si>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</si>
  <si>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</si>
  <si>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</si>
  <si>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</si>
  <si>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</si>
  <si>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</si>
  <si>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</si>
  <si>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</si>
  <si>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</si>
  <si>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</si>
  <si>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</si>
  <si>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</si>
  <si>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</si>
  <si>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</si>
  <si>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</si>
  <si>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</si>
  <si>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</si>
  <si>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</si>
  <si>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</si>
  <si>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</si>
  <si>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</si>
  <si>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</si>
  <si>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</si>
  <si>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</si>
  <si>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</si>
  <si>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</si>
  <si>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</si>
  <si>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</si>
  <si>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</si>
  <si>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</si>
  <si>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</si>
  <si>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</si>
  <si>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</si>
  <si>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</si>
  <si>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</si>
  <si>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</si>
  <si>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</si>
  <si>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</si>
  <si>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</si>
  <si>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</si>
  <si>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</si>
  <si>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</si>
  <si>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</si>
  <si>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</si>
  <si>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</si>
  <si>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</si>
  <si>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</si>
  <si>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</si>
  <si>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</si>
  <si>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</si>
  <si>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</si>
  <si>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</si>
  <si>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</si>
  <si>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</si>
  <si>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</si>
  <si>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</si>
  <si>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</si>
  <si>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</si>
  <si>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</si>
  <si>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</si>
  <si>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</si>
  <si>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</si>
  <si>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</si>
  <si>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</si>
  <si>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</si>
  <si>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</si>
  <si>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</si>
  <si>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</si>
  <si>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</si>
  <si>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</si>
  <si>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</si>
  <si>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</si>
  <si>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</si>
  <si>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</si>
  <si>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</si>
  <si>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</si>
  <si>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</si>
  <si>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</si>
  <si>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</si>
  <si>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</si>
  <si>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</si>
  <si>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</si>
  <si>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</si>
  <si>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</si>
  <si>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</si>
  <si>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</si>
  <si>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</si>
  <si>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</si>
  <si>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</si>
  <si>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</si>
  <si>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</si>
  <si>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</si>
  <si>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</si>
  <si>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</si>
  <si>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</si>
  <si>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</si>
  <si>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</si>
  <si>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</si>
  <si>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</si>
  <si>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</si>
  <si>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</si>
  <si>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</si>
  <si>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</si>
  <si>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</si>
  <si>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</si>
  <si>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</si>
  <si>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</si>
  <si>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</si>
  <si>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</si>
  <si>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</si>
  <si>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</si>
  <si>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</si>
  <si>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</si>
  <si>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</si>
  <si>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</si>
  <si>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</si>
  <si>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</si>
  <si>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</si>
  <si>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</si>
  <si>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</si>
  <si>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</si>
  <si>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</si>
  <si>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</si>
  <si>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</si>
  <si>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</si>
  <si>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</si>
  <si>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</si>
  <si>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</si>
  <si>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</si>
  <si>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</si>
  <si>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</si>
  <si>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</si>
  <si>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</si>
  <si>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</si>
  <si>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</si>
  <si>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</si>
  <si>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</si>
  <si>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</si>
  <si>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</si>
  <si>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</si>
  <si>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</si>
  <si>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</si>
  <si>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</si>
  <si>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</si>
  <si>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</si>
  <si>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</si>
  <si>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</si>
  <si>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</si>
  <si>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</si>
  <si>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</si>
  <si>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</si>
  <si>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</si>
  <si>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</si>
  <si>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</si>
  <si>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</si>
  <si>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</si>
  <si>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</si>
  <si>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</si>
  <si>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</si>
  <si>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</si>
  <si>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</si>
  <si>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</si>
  <si>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</si>
  <si>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</si>
  <si>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</si>
  <si>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</si>
  <si>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</si>
  <si>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</si>
  <si>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</si>
  <si>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</si>
  <si>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</si>
  <si>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</si>
  <si>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</si>
  <si>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</si>
  <si>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</si>
  <si>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</si>
  <si>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</si>
  <si>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</si>
  <si>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</si>
  <si>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</si>
  <si>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</si>
  <si>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</si>
  <si>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</si>
  <si>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</si>
  <si>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</si>
  <si>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</si>
  <si>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</si>
  <si>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</si>
  <si>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</si>
  <si>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</si>
  <si>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</si>
  <si>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</si>
  <si>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</si>
  <si>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</si>
  <si>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</si>
  <si>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</si>
  <si>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</si>
  <si>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</si>
  <si>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</si>
  <si>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</si>
  <si>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</si>
  <si>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</si>
  <si>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</si>
  <si>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</si>
  <si>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</si>
  <si>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</si>
  <si>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</si>
  <si>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</si>
  <si>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</si>
  <si>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</si>
  <si>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</si>
  <si>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</si>
  <si>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</si>
  <si>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</si>
  <si>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</si>
  <si>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</si>
  <si>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</si>
  <si>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</si>
  <si>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</si>
  <si>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</si>
  <si>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</si>
  <si>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</si>
  <si>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</si>
  <si>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</si>
  <si>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</si>
  <si>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</si>
  <si>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</si>
  <si>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</si>
  <si>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</si>
  <si>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</si>
  <si>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</si>
  <si>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</si>
  <si>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</si>
  <si>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</si>
  <si>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</si>
  <si>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</si>
  <si>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</si>
  <si>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</si>
  <si>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</si>
  <si>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</si>
  <si>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</si>
  <si>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</si>
  <si>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</si>
  <si>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</si>
  <si>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</si>
  <si>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</si>
  <si>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</si>
  <si>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</si>
  <si>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</si>
  <si>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</si>
  <si>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</si>
  <si>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</si>
  <si>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</si>
  <si>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</si>
  <si>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</si>
  <si>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</si>
  <si>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</si>
  <si>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</si>
  <si>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</si>
  <si>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</si>
  <si>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</si>
  <si>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</si>
  <si>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</si>
  <si>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</si>
  <si>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</si>
  <si>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</si>
  <si>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</si>
  <si>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</si>
  <si>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</si>
  <si>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</si>
  <si>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</si>
  <si>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</si>
  <si>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</si>
  <si>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</si>
  <si>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</si>
  <si>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</si>
  <si>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</si>
  <si>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</si>
  <si>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</si>
  <si>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</si>
  <si>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</si>
  <si>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</si>
  <si>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</si>
  <si>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</si>
  <si>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</si>
  <si>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</si>
  <si>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</si>
  <si>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</si>
  <si>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</si>
  <si>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</si>
  <si>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</si>
  <si>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</si>
  <si>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</si>
  <si>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</si>
  <si>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</si>
  <si>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</si>
  <si>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</si>
  <si>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</si>
  <si>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</si>
  <si>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</si>
  <si>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</si>
  <si>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</si>
  <si>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</si>
  <si>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</si>
  <si>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</si>
  <si>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</si>
  <si>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</si>
  <si>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</si>
  <si>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</si>
  <si>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</si>
  <si>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</si>
  <si>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</si>
  <si>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</si>
  <si>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</si>
  <si>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</si>
  <si>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</si>
  <si>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</si>
  <si>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</si>
  <si>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</si>
  <si>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</si>
  <si>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</si>
  <si>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</si>
  <si>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</si>
  <si>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</si>
  <si>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</si>
  <si>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</si>
  <si>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</si>
  <si>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</si>
  <si>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</si>
  <si>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</si>
  <si>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</si>
  <si>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</si>
  <si>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</si>
  <si>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</si>
  <si>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</si>
  <si>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</si>
  <si>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</si>
  <si>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</si>
  <si>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</si>
  <si>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</si>
  <si>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</si>
  <si>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</si>
  <si>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</si>
  <si>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</si>
  <si>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</si>
  <si>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</si>
  <si>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</si>
  <si>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</si>
  <si>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</si>
  <si>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</si>
  <si>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</si>
  <si>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</si>
  <si>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</si>
  <si>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</si>
  <si>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</si>
  <si>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</si>
  <si>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</si>
  <si>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</si>
  <si>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</si>
  <si>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</si>
  <si>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</si>
  <si>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</si>
  <si>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</si>
  <si>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</si>
  <si>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</si>
  <si>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</si>
  <si>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</si>
  <si>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</si>
  <si>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</si>
  <si>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</si>
  <si>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</si>
  <si>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</si>
  <si>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</si>
  <si>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</si>
  <si>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</si>
  <si>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</si>
  <si>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</si>
  <si>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</si>
  <si>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</si>
  <si>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</si>
  <si>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</si>
  <si>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</si>
  <si>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</si>
  <si>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</si>
  <si>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</si>
  <si>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</si>
  <si>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</si>
  <si>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</si>
  <si>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</si>
  <si>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</si>
  <si>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</si>
  <si>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</si>
  <si>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</si>
  <si>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</si>
  <si>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</si>
  <si>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</si>
  <si>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</si>
  <si>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</si>
  <si>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</si>
  <si>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</si>
  <si>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</si>
  <si>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</si>
  <si>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</si>
  <si>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</si>
  <si>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</si>
  <si>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</si>
  <si>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</si>
  <si>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</si>
  <si>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</si>
  <si>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</si>
  <si>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</si>
  <si>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</si>
  <si>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</si>
  <si>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</si>
  <si>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</si>
  <si>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</si>
  <si>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</si>
  <si>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</si>
  <si>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</si>
  <si>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</si>
  <si>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</si>
  <si>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</si>
  <si>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</si>
  <si>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</si>
  <si>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</si>
  <si>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</si>
  <si>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</si>
  <si>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</si>
  <si>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</si>
  <si>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</si>
  <si>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</si>
  <si>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</si>
  <si>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</si>
  <si>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</si>
  <si>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</si>
  <si>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</si>
  <si>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</si>
  <si>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</si>
  <si>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</si>
  <si>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</si>
  <si>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</si>
  <si>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</si>
  <si>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</si>
  <si>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</si>
  <si>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</si>
  <si>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</si>
  <si>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</si>
  <si>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</si>
  <si>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</si>
  <si>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</si>
  <si>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</si>
  <si>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</si>
  <si>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</si>
  <si>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</si>
  <si>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</si>
  <si>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</si>
  <si>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</si>
  <si>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</si>
  <si>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</si>
  <si>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</si>
  <si>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</si>
  <si>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</si>
  <si>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</si>
  <si>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</si>
  <si>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</si>
  <si>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</si>
  <si>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</si>
  <si>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</si>
  <si>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</si>
  <si>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</si>
  <si>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</si>
  <si>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</si>
  <si>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</si>
  <si>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</si>
  <si>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</si>
  <si>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</si>
  <si>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</si>
  <si>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</si>
  <si>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</si>
  <si>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</si>
  <si>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</si>
  <si>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</si>
  <si>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</si>
  <si>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</si>
  <si>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</si>
  <si>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</si>
  <si>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</si>
  <si>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</si>
  <si>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</si>
  <si>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</si>
  <si>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</si>
  <si>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</si>
  <si>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</si>
  <si>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</si>
  <si>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</si>
  <si>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</si>
  <si>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</si>
  <si>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</si>
  <si>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</si>
  <si>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</si>
  <si>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</si>
  <si>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</si>
  <si>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</si>
  <si>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</si>
  <si>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</si>
  <si>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</si>
  <si>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</si>
  <si>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</si>
  <si>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</si>
  <si>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</si>
  <si>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</si>
  <si>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</si>
  <si>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</si>
  <si>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</si>
  <si>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</si>
  <si>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</si>
  <si>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</si>
  <si>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</si>
  <si>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</si>
  <si>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</si>
  <si>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</si>
  <si>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</si>
  <si>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</si>
  <si>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</si>
  <si>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</si>
  <si>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</si>
  <si>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</si>
  <si>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</si>
  <si>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</si>
  <si>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</si>
  <si>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</si>
  <si>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</si>
  <si>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</si>
  <si>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</si>
  <si>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</si>
  <si>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</si>
  <si>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</si>
  <si>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</si>
  <si>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</si>
  <si>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</si>
  <si>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</si>
  <si>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</si>
  <si>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</si>
  <si>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</si>
  <si>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</si>
  <si>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</si>
  <si>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</si>
  <si>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</si>
  <si>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</si>
  <si>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</si>
  <si>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</si>
  <si>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</si>
  <si>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</si>
  <si>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</si>
  <si>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</si>
  <si>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</si>
  <si>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</si>
  <si>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</si>
  <si>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</si>
  <si>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</si>
  <si>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</si>
  <si>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</si>
  <si>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</si>
  <si>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</si>
  <si>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</si>
  <si>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</si>
  <si>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</si>
  <si>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</si>
  <si>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</si>
  <si>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</si>
  <si>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</si>
  <si>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</si>
  <si>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</si>
  <si>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</si>
  <si>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</si>
  <si>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</si>
  <si>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</si>
  <si>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</si>
  <si>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</si>
  <si>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</si>
  <si>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</si>
  <si>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</si>
  <si>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</si>
  <si>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</si>
  <si>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</si>
  <si>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</si>
  <si>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</si>
  <si>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</si>
  <si>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</si>
  <si>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</si>
  <si>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</si>
  <si>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</si>
  <si>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</si>
  <si>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</si>
  <si>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</si>
  <si>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</si>
  <si>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</si>
  <si>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</si>
  <si>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</si>
  <si>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</si>
  <si>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</si>
  <si>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</si>
  <si>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</si>
  <si>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</si>
  <si>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</si>
  <si>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</si>
  <si>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</si>
  <si>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</si>
  <si>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</si>
  <si>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</si>
  <si>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</si>
  <si>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</si>
  <si>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</si>
  <si>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</si>
  <si>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</si>
  <si>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</si>
  <si>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</si>
  <si>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</si>
  <si>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</si>
  <si>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</si>
  <si>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</si>
  <si>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</si>
  <si>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</si>
  <si>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</si>
  <si>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</si>
  <si>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</si>
  <si>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</si>
  <si>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</si>
  <si>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</si>
  <si>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</si>
  <si>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</si>
  <si>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</si>
  <si>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</si>
  <si>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</si>
  <si>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</si>
  <si>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</si>
  <si>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</si>
  <si>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</si>
  <si>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</si>
  <si>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</si>
  <si>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</si>
  <si>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</si>
  <si>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</si>
  <si>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</si>
  <si>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</si>
  <si>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</si>
  <si>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</si>
  <si>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</si>
  <si>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</si>
  <si>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</si>
  <si>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</si>
  <si>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</si>
  <si>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</si>
  <si>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</si>
  <si>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</si>
  <si>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</si>
  <si>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</si>
  <si>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</si>
  <si>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</si>
  <si>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</si>
  <si>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</si>
  <si>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</si>
  <si>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</si>
  <si>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</si>
  <si>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</si>
  <si>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</si>
  <si>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</si>
  <si>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</si>
  <si>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</si>
  <si>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</si>
  <si>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</si>
  <si>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</si>
  <si>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</si>
  <si>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</si>
  <si>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</si>
  <si>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</si>
  <si>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</si>
  <si>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</si>
  <si>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</si>
  <si>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</si>
  <si>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</si>
  <si>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</si>
  <si>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</si>
  <si>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</si>
  <si>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</si>
  <si>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</si>
  <si>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</si>
  <si>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</si>
  <si>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</si>
  <si>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</si>
  <si>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</si>
  <si>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</si>
  <si>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</si>
  <si>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</si>
  <si>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</si>
  <si>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</si>
  <si>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</si>
  <si>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</si>
  <si>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</si>
  <si>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</si>
  <si>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</si>
  <si>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</si>
  <si>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</si>
  <si>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</si>
  <si>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</si>
  <si>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</si>
  <si>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</si>
  <si>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</si>
  <si>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</si>
  <si>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</si>
  <si>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</si>
  <si>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</si>
  <si>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</si>
  <si>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</si>
  <si>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</si>
  <si>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</si>
  <si>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</si>
  <si>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</si>
  <si>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</si>
  <si>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</si>
  <si>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</si>
  <si>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</si>
  <si>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</si>
  <si>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</si>
  <si>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</si>
  <si>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</si>
  <si>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</si>
  <si>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</si>
  <si>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</si>
  <si>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</si>
  <si>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</si>
  <si>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</si>
  <si>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</si>
  <si>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</si>
  <si>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</si>
  <si>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</si>
  <si>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</si>
  <si>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</si>
  <si>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</si>
  <si>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</si>
  <si>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</si>
  <si>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</si>
  <si>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</si>
  <si>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</si>
  <si>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</si>
  <si>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</si>
  <si>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</si>
  <si>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</si>
  <si>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</si>
  <si>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</si>
  <si>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</si>
  <si>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</si>
  <si>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</si>
  <si>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</si>
  <si>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</si>
  <si>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</si>
  <si>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</si>
  <si>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</si>
  <si>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</si>
  <si>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</si>
  <si>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</si>
  <si>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</si>
  <si>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</si>
  <si>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</si>
  <si>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</si>
  <si>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</si>
  <si>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</si>
  <si>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</si>
  <si>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</si>
  <si>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</si>
  <si>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</si>
  <si>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</si>
  <si>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</si>
  <si>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</si>
  <si>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</si>
  <si>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</si>
  <si>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</si>
  <si>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</si>
  <si>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</si>
  <si>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</si>
  <si>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</si>
  <si>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</si>
  <si>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</si>
  <si>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</si>
  <si>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</si>
  <si>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</si>
  <si>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</si>
  <si>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</si>
  <si>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</si>
  <si>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</si>
  <si>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</si>
  <si>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</si>
  <si>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</si>
  <si>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</si>
  <si>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</si>
  <si>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</si>
  <si>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</si>
  <si>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</si>
  <si>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</si>
  <si>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</si>
  <si>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</si>
  <si>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</si>
  <si>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</si>
  <si>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</si>
  <si>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</si>
  <si>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</si>
  <si>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</si>
  <si>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</si>
  <si>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</si>
  <si>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</si>
  <si>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</si>
  <si>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</si>
  <si>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</si>
  <si>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</si>
  <si>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</si>
  <si>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</si>
  <si>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</si>
  <si>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</si>
  <si>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</si>
  <si>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</si>
  <si>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</si>
  <si>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</si>
  <si>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</si>
  <si>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</si>
  <si>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</si>
  <si>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</si>
  <si>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</si>
  <si>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</si>
  <si>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</si>
  <si>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</si>
  <si>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</si>
  <si>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</si>
  <si>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</si>
  <si>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</si>
  <si>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</si>
  <si>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</si>
  <si>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</si>
  <si>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</si>
  <si>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</si>
  <si>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</si>
  <si>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</si>
  <si>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</si>
  <si>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</si>
  <si>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</si>
  <si>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</si>
  <si>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</si>
  <si>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</si>
  <si>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</si>
  <si>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</si>
  <si>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</si>
  <si>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</si>
  <si>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</si>
  <si>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</si>
  <si>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</si>
  <si>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</si>
  <si>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</si>
  <si>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</si>
  <si>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</si>
  <si>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</si>
  <si>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</si>
  <si>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</si>
  <si>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</si>
  <si>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</si>
  <si>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</si>
  <si>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</si>
  <si>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</si>
  <si>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</si>
  <si>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</si>
  <si>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</si>
  <si>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</si>
  <si>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</si>
  <si>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</si>
  <si>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</si>
  <si>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</si>
  <si>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</si>
  <si>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</si>
  <si>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</si>
  <si>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</si>
  <si>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</si>
  <si>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</si>
  <si>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</si>
  <si>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</si>
  <si>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</si>
  <si>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</si>
  <si>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</si>
  <si>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</si>
  <si>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</si>
  <si>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</si>
  <si>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</si>
  <si>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</si>
  <si>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</si>
  <si>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</si>
  <si>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</si>
  <si>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</si>
  <si>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</si>
  <si>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</si>
  <si>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</si>
  <si>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</si>
  <si>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</si>
  <si>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</si>
  <si>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</si>
  <si>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</si>
  <si>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</si>
  <si>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</si>
  <si>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</si>
  <si>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</si>
  <si>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</si>
  <si>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</si>
  <si>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</si>
  <si>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</si>
  <si>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</si>
  <si>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</si>
  <si>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</si>
  <si>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</si>
  <si>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</si>
  <si>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</si>
  <si>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</si>
  <si>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</si>
  <si>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</si>
  <si>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</si>
  <si>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</si>
  <si>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</si>
  <si>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</si>
  <si>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</si>
  <si>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</si>
  <si>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</si>
  <si>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</si>
  <si>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</si>
  <si>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</si>
  <si>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</si>
  <si>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</si>
  <si>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</si>
  <si>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</si>
  <si>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</si>
  <si>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</si>
  <si>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</si>
  <si>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</si>
  <si>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</si>
  <si>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</si>
  <si>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</si>
  <si>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</si>
  <si>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</si>
  <si>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</si>
  <si>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</si>
  <si>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</si>
  <si>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</si>
  <si>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</si>
  <si>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</si>
  <si>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</si>
  <si>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</si>
  <si>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</si>
  <si>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</si>
  <si>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</si>
  <si>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</si>
  <si>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</si>
  <si>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</si>
  <si>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</si>
  <si>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</si>
  <si>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</si>
  <si>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</si>
  <si>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</si>
  <si>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</si>
  <si>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</si>
  <si>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</si>
  <si>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</si>
  <si>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</si>
  <si>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</si>
  <si>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</si>
  <si>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</si>
  <si>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</si>
  <si>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</si>
  <si>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</si>
  <si>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</si>
  <si>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</si>
  <si>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</si>
  <si>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</si>
  <si>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</si>
  <si>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</si>
  <si>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</si>
  <si>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</si>
  <si>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</si>
  <si>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</si>
  <si>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</si>
  <si>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</si>
  <si>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</si>
  <si>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</si>
  <si>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</si>
  <si>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</si>
  <si>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</si>
  <si>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</si>
  <si>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</si>
  <si>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</si>
  <si>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</si>
  <si>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</si>
  <si>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</si>
  <si>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</si>
  <si>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</si>
  <si>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</si>
  <si>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</si>
  <si>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</si>
  <si>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</si>
  <si>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</si>
  <si>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</si>
  <si>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</si>
  <si>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</si>
  <si>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</si>
  <si>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</si>
  <si>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</si>
  <si>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</si>
  <si>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</si>
  <si>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</si>
  <si>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</si>
  <si>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</si>
  <si>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</si>
  <si>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</si>
  <si>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</si>
  <si>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</si>
  <si>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</si>
  <si>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</si>
  <si>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</si>
  <si>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</si>
  <si>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</si>
  <si>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</si>
  <si>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</si>
  <si>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</si>
  <si>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</si>
  <si>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</si>
  <si>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</si>
  <si>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</si>
  <si>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</si>
  <si>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</si>
  <si>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</si>
  <si>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</si>
  <si>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</si>
  <si>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</si>
  <si>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</si>
  <si>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</si>
  <si>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</si>
  <si>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</si>
  <si>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</si>
  <si>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</si>
  <si>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</si>
  <si>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</si>
  <si>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</si>
  <si>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</si>
  <si>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</si>
  <si>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</si>
  <si>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</si>
  <si>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</si>
  <si>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</si>
  <si>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</si>
  <si>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</si>
  <si>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</si>
  <si>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</si>
  <si>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</si>
  <si>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</si>
  <si>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</si>
  <si>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</si>
  <si>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</si>
  <si>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</si>
  <si>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</si>
  <si>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</si>
  <si>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</si>
  <si>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</si>
  <si>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</si>
  <si>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</si>
  <si>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</si>
  <si>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</si>
  <si>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</si>
  <si>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</si>
  <si>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</si>
  <si>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</si>
  <si>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</si>
  <si>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</si>
  <si>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</si>
  <si>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</si>
  <si>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</si>
  <si>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</si>
  <si>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</si>
  <si>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</si>
  <si>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</si>
  <si>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</si>
  <si>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</si>
  <si>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</si>
  <si>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</si>
  <si>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</si>
  <si>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</si>
  <si>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</si>
  <si>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</si>
  <si>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</si>
  <si>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</si>
  <si>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</si>
  <si>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</si>
  <si>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</si>
  <si>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</si>
  <si>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</si>
  <si>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</si>
  <si>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</si>
  <si>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</si>
  <si>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</si>
  <si>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</si>
  <si>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</si>
  <si>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</si>
  <si>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</si>
  <si>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</si>
  <si>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</si>
  <si>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</si>
  <si>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</si>
  <si>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</si>
  <si>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</si>
  <si>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</si>
  <si>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</si>
  <si>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</si>
  <si>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</si>
  <si>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</si>
  <si>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</si>
  <si>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</si>
  <si>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</si>
  <si>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</si>
  <si>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</si>
  <si>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</si>
  <si>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</si>
  <si>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</si>
  <si>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</si>
  <si>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</si>
  <si>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</si>
  <si>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</si>
  <si>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</si>
  <si>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</si>
  <si>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</si>
  <si>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</si>
  <si>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</si>
  <si>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</si>
  <si>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</si>
  <si>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</si>
  <si>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</si>
  <si>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</si>
  <si>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</si>
  <si>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</si>
  <si>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</si>
  <si>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</si>
  <si>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</si>
  <si>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</si>
  <si>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</si>
  <si>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</si>
  <si>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</si>
  <si>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</si>
  <si>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</si>
  <si>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</si>
  <si>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</si>
  <si>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</si>
  <si>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</si>
  <si>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</si>
  <si>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</si>
  <si>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</si>
  <si>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</si>
  <si>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</si>
  <si>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</si>
  <si>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</si>
  <si>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</si>
  <si>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</si>
  <si>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</si>
  <si>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</si>
  <si>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</si>
  <si>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</si>
  <si>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</si>
  <si>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</si>
  <si>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</si>
  <si>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</si>
  <si>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</si>
  <si>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</si>
  <si>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</si>
  <si>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</si>
  <si>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</si>
  <si>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</si>
  <si>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</si>
  <si>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</si>
  <si>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</si>
  <si>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</si>
  <si>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</si>
  <si>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</si>
  <si>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</si>
  <si>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</si>
  <si>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</si>
  <si>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</si>
  <si>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</si>
  <si>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</si>
  <si>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</si>
  <si>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</si>
  <si>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</si>
  <si>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</si>
  <si>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</si>
  <si>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</si>
  <si>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</si>
  <si>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</si>
  <si>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</si>
  <si>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</si>
  <si>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</si>
  <si>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</si>
  <si>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</si>
  <si>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</si>
  <si>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</si>
  <si>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</si>
  <si>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</si>
  <si>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</si>
  <si>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</si>
  <si>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</si>
  <si>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</si>
  <si>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</si>
  <si>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</si>
  <si>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</si>
  <si>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</si>
  <si>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</si>
  <si>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</si>
  <si>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</si>
  <si>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</si>
  <si>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</si>
  <si>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</si>
  <si>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</si>
  <si>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</si>
  <si>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</si>
  <si>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</si>
  <si>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</si>
  <si>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</si>
  <si>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</si>
  <si>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</si>
  <si>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</si>
  <si>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</si>
  <si>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</si>
  <si>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</si>
  <si>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</si>
  <si>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</si>
  <si>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</si>
  <si>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</si>
  <si>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</si>
  <si>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</si>
  <si>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</si>
  <si>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</si>
  <si>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</si>
  <si>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</si>
  <si>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</si>
  <si>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</si>
  <si>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</si>
  <si>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</si>
  <si>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</si>
  <si>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</si>
  <si>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</si>
  <si>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</si>
  <si>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</si>
  <si>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</si>
  <si>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</si>
  <si>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</si>
  <si>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</si>
  <si>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</si>
  <si>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</si>
  <si>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</si>
  <si>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</si>
  <si>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</si>
  <si>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</si>
  <si>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</si>
  <si>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</si>
  <si>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</si>
  <si>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</si>
  <si>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</si>
  <si>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</si>
  <si>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</si>
  <si>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</si>
  <si>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</si>
  <si>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</si>
  <si>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</si>
  <si>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</si>
  <si>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</si>
  <si>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</si>
  <si>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</si>
  <si>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</si>
  <si>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</si>
  <si>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</si>
  <si>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</si>
  <si>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</si>
  <si>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</si>
  <si>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</si>
  <si>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</si>
  <si>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</si>
  <si>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</si>
  <si>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</si>
  <si>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</si>
  <si>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</si>
  <si>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</si>
  <si>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</si>
  <si>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</si>
  <si>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</si>
  <si>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</si>
  <si>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</si>
  <si>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</si>
  <si>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</si>
  <si>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</si>
  <si>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</si>
  <si>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</si>
  <si>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</si>
  <si>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</si>
  <si>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</si>
  <si>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</si>
  <si>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</si>
  <si>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</si>
  <si>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</si>
  <si>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</si>
  <si>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</si>
  <si>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</si>
  <si>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</si>
  <si>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</si>
  <si>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</si>
  <si>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</si>
  <si>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</si>
  <si>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</si>
  <si>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</si>
  <si>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</si>
  <si>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</si>
  <si>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</si>
  <si>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</si>
  <si>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</si>
  <si>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</si>
  <si>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</si>
  <si>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</si>
  <si>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</si>
  <si>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</si>
  <si>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</si>
  <si>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</si>
  <si>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</si>
  <si>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</si>
  <si>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</si>
  <si>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</si>
  <si>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</si>
  <si>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</si>
  <si>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</si>
  <si>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</si>
  <si>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</si>
  <si>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</si>
  <si>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</si>
  <si>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</si>
  <si>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</si>
  <si>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</si>
  <si>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</si>
  <si>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</si>
  <si>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</si>
  <si>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</si>
  <si>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</si>
  <si>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</si>
  <si>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</si>
  <si>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</si>
  <si>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</si>
  <si>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</si>
  <si>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</si>
  <si>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</si>
  <si>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</si>
  <si>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</si>
  <si>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</si>
  <si>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</si>
  <si>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</si>
  <si>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</si>
  <si>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</si>
  <si>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</si>
  <si>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</si>
  <si>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</si>
  <si>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</si>
  <si>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</si>
  <si>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</si>
  <si>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</si>
  <si>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</si>
  <si>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</si>
  <si>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</si>
  <si>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</si>
  <si>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</si>
  <si>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</si>
  <si>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</si>
  <si>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</si>
  <si>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</si>
  <si>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</si>
  <si>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</si>
  <si>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</si>
  <si>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</si>
  <si>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</si>
  <si>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</si>
  <si>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</si>
  <si>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</si>
  <si>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</si>
  <si>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</si>
  <si>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</si>
  <si>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</si>
  <si>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</si>
  <si>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</si>
  <si>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</si>
  <si>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</si>
  <si>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</si>
  <si>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</si>
  <si>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</si>
  <si>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</si>
  <si>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</si>
  <si>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</si>
  <si>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</si>
  <si>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</si>
  <si>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</si>
  <si>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</si>
  <si>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</si>
  <si>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</si>
  <si>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</si>
  <si>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</si>
  <si>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</si>
  <si>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</si>
  <si>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</si>
  <si>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</si>
  <si>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</si>
  <si>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</si>
  <si>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</si>
  <si>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</si>
  <si>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</si>
  <si>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</si>
  <si>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</si>
  <si>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</si>
  <si>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</si>
  <si>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</si>
  <si>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</si>
  <si>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</si>
  <si>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</si>
  <si>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</si>
  <si>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</si>
  <si>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</si>
  <si>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</si>
  <si>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</si>
  <si>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</si>
  <si>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</si>
  <si>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</si>
  <si>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</si>
  <si>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</si>
  <si>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</si>
  <si>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</si>
  <si>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</si>
  <si>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</si>
  <si>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</si>
  <si>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</si>
  <si>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</si>
  <si>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</si>
  <si>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</si>
  <si>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</si>
  <si>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</si>
  <si>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</si>
  <si>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</si>
  <si>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</si>
  <si>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</si>
  <si>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</si>
  <si>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</si>
  <si>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</si>
  <si>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</si>
  <si>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</si>
  <si>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</si>
  <si>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</si>
  <si>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</si>
  <si>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</si>
  <si>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</si>
  <si>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</si>
  <si>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</si>
  <si>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</si>
  <si>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</si>
  <si>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</si>
  <si>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</si>
  <si>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</si>
  <si>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</si>
  <si>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</si>
  <si>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</si>
  <si>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</si>
  <si>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</si>
  <si>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</si>
  <si>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</si>
  <si>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</si>
  <si>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</si>
  <si>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</si>
  <si>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</si>
  <si>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</si>
  <si>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</si>
  <si>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</si>
  <si>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</si>
  <si>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</si>
  <si>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</si>
  <si>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</si>
  <si>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</si>
  <si>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</si>
  <si>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</si>
  <si>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</si>
  <si>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</si>
  <si>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</si>
  <si>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</si>
  <si>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</si>
  <si>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</si>
  <si>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</si>
  <si>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</si>
  <si>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</si>
  <si>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</si>
  <si>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</si>
  <si>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</si>
  <si>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</si>
  <si>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</si>
  <si>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</si>
  <si>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</si>
  <si>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</si>
  <si>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</si>
  <si>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</si>
  <si>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</si>
  <si>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</si>
  <si>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</si>
  <si>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</si>
  <si>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</si>
  <si>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</si>
  <si>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</si>
  <si>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</si>
  <si>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</si>
  <si>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</si>
  <si>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</si>
  <si>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</si>
  <si>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</si>
  <si>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</si>
  <si>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</si>
  <si>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</si>
  <si>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</si>
  <si>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</si>
  <si>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</si>
  <si>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</si>
  <si>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</si>
  <si>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</si>
  <si>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</si>
  <si>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</si>
  <si>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</si>
  <si>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</si>
  <si>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</si>
  <si>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</si>
  <si>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</si>
  <si>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</si>
  <si>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</si>
  <si>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</si>
  <si>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</si>
  <si>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</si>
  <si>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</si>
  <si>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</si>
  <si>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</si>
  <si>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</si>
  <si>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</si>
  <si>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</si>
  <si>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</si>
  <si>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</si>
  <si>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</si>
  <si>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</si>
  <si>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</si>
  <si>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</si>
  <si>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</si>
  <si>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</si>
  <si>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</si>
  <si>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</si>
  <si>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</si>
  <si>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</si>
  <si>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</si>
  <si>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</si>
  <si>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</si>
  <si>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</si>
  <si>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</si>
  <si>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</si>
  <si>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</si>
  <si>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</si>
  <si>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</si>
  <si>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</si>
  <si>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</si>
  <si>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</si>
  <si>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</si>
  <si>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</si>
  <si>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</si>
  <si>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</si>
  <si>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</si>
  <si>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</si>
  <si>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</si>
  <si>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</si>
  <si>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</si>
  <si>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</si>
  <si>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</si>
  <si>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</si>
  <si>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</si>
  <si>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</si>
  <si>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</si>
  <si>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</si>
  <si>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</si>
  <si>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</si>
  <si>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</si>
  <si>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</si>
  <si>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</si>
  <si>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</si>
  <si>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</si>
  <si>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</si>
  <si>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</si>
  <si>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</si>
  <si>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</si>
  <si>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</si>
  <si>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</si>
  <si>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</si>
  <si>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</si>
  <si>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</si>
  <si>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</si>
  <si>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</si>
  <si>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</si>
  <si>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</si>
  <si>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</si>
  <si>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</si>
  <si>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</si>
  <si>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</si>
  <si>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</si>
  <si>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</si>
  <si>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</si>
  <si>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</si>
  <si>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</si>
  <si>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</si>
  <si>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</si>
  <si>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</si>
  <si>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</si>
  <si>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</si>
  <si>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</si>
  <si>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</si>
  <si>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</si>
  <si>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</si>
  <si>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</si>
  <si>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</si>
  <si>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</si>
  <si>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</si>
  <si>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</si>
  <si>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</si>
  <si>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</si>
  <si>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</si>
  <si>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</si>
  <si>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</si>
  <si>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</si>
  <si>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</si>
  <si>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</si>
  <si>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</si>
  <si>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</si>
  <si>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</si>
  <si>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</si>
  <si>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</si>
  <si>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</si>
  <si>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</si>
  <si>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</si>
  <si>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</si>
  <si>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</si>
  <si>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</si>
  <si>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</si>
  <si>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</si>
  <si>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</si>
  <si>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</si>
  <si>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</si>
  <si>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</si>
  <si>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</si>
  <si>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</si>
  <si>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</si>
  <si>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</si>
  <si>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</si>
  <si>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</si>
  <si>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</si>
  <si>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</si>
  <si>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</si>
  <si>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</si>
  <si>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</si>
  <si>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</si>
  <si>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</si>
  <si>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</si>
  <si>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</si>
  <si>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</si>
  <si>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</si>
  <si>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</si>
  <si>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</si>
  <si>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</si>
  <si>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</si>
  <si>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</si>
  <si>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</si>
  <si>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</si>
  <si>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</si>
  <si>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</si>
  <si>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</si>
  <si>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</si>
  <si>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</si>
  <si>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</si>
  <si>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</si>
  <si>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</si>
  <si>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</si>
  <si>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</si>
  <si>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</si>
  <si>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</si>
  <si>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</si>
  <si>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</si>
  <si>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</si>
  <si>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</si>
  <si>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</si>
  <si>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</si>
  <si>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</si>
  <si>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</si>
  <si>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</si>
  <si>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</si>
  <si>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</si>
  <si>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</si>
  <si>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</si>
  <si>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</si>
  <si>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</si>
  <si>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</si>
  <si>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</si>
  <si>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</si>
  <si>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</si>
  <si>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</si>
  <si>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</si>
  <si>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</si>
  <si>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</si>
  <si>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</si>
  <si>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</si>
  <si>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</si>
  <si>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</si>
  <si>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</si>
  <si>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</si>
  <si>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</si>
  <si>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</si>
  <si>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</si>
  <si>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</si>
  <si>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</si>
  <si>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</si>
  <si>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</si>
  <si>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</si>
  <si>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</si>
  <si>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</si>
  <si>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</si>
  <si>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</si>
  <si>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</si>
  <si>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</si>
  <si>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</si>
  <si>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</si>
  <si>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</si>
  <si>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</si>
  <si>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</si>
  <si>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</si>
  <si>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</si>
  <si>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</si>
  <si>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</si>
  <si>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</si>
  <si>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</si>
  <si>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</si>
  <si>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</si>
  <si>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</si>
  <si>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</si>
  <si>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</si>
  <si>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</si>
  <si>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</si>
  <si>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</si>
  <si>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</si>
  <si>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</si>
  <si>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</si>
  <si>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</si>
  <si>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</si>
  <si>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</si>
  <si>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</si>
  <si>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</si>
  <si>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</si>
  <si>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</si>
  <si>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</si>
  <si>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</si>
  <si>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</si>
  <si>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</si>
  <si>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</si>
  <si>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</si>
  <si>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</si>
  <si>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</si>
  <si>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</si>
  <si>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</si>
  <si>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</si>
  <si>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</si>
  <si>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</si>
  <si>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</si>
  <si>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</si>
  <si>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</si>
  <si>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</si>
  <si>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</si>
  <si>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</si>
  <si>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</si>
  <si>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</si>
  <si>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</si>
  <si>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</si>
  <si>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</si>
  <si>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</si>
  <si>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</si>
  <si>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</si>
  <si>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</si>
  <si>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</si>
  <si>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</si>
  <si>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</si>
  <si>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</si>
  <si>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</si>
  <si>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</si>
  <si>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</si>
  <si>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</si>
  <si>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</si>
  <si>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</si>
  <si>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</si>
  <si>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</si>
  <si>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</si>
  <si>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</si>
  <si>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</si>
  <si>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</si>
  <si>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</si>
  <si>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</si>
  <si>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</si>
  <si>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</si>
  <si>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</si>
  <si>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</si>
  <si>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</si>
  <si>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</si>
  <si>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</si>
  <si>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</si>
  <si>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</si>
  <si>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</si>
  <si>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</si>
  <si>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</si>
  <si>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</si>
  <si>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</si>
  <si>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</si>
  <si>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</si>
  <si>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</si>
  <si>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</si>
  <si>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</si>
  <si>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</si>
  <si>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</si>
  <si>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</si>
  <si>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</si>
  <si>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</si>
  <si>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</si>
  <si>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</si>
  <si>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</si>
  <si>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</si>
  <si>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</si>
  <si>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</si>
  <si>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</si>
  <si>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</si>
  <si>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</si>
  <si>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</si>
  <si>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</si>
  <si>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</si>
  <si>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</si>
  <si>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</si>
  <si>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</si>
  <si>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</si>
  <si>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</si>
  <si>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</si>
  <si>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</si>
  <si>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</si>
  <si>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</si>
  <si>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</si>
  <si>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</si>
  <si>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</si>
  <si>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</si>
  <si>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</si>
  <si>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</si>
  <si>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</si>
  <si>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</si>
  <si>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</si>
  <si>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</si>
  <si>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</si>
  <si>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</si>
  <si>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</si>
  <si>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</si>
  <si>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</si>
  <si>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</si>
  <si>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</si>
  <si>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</si>
  <si>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</si>
  <si>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</si>
  <si>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</si>
  <si>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</si>
  <si>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</si>
  <si>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</si>
  <si>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</si>
  <si>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</si>
  <si>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</si>
  <si>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</si>
  <si>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</si>
  <si>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</si>
  <si>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</si>
  <si>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</si>
  <si>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</si>
  <si>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</si>
  <si>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</si>
  <si>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</si>
  <si>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</si>
  <si>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</si>
  <si>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</si>
  <si>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</si>
  <si>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</si>
  <si>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</si>
  <si>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</si>
  <si>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</si>
  <si>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</si>
  <si>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</si>
  <si>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</si>
  <si>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</si>
  <si>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</si>
  <si>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</si>
  <si>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</si>
  <si>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</si>
  <si>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</si>
  <si>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</si>
  <si>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</si>
  <si>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</si>
  <si>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</si>
  <si>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</si>
  <si>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</si>
  <si>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</si>
  <si>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</si>
  <si>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</si>
  <si>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</si>
  <si>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</si>
  <si>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</si>
  <si>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</si>
  <si>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</si>
  <si>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</si>
  <si>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</si>
  <si>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</si>
  <si>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</si>
  <si>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</si>
  <si>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</si>
  <si>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</si>
  <si>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</si>
  <si>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</si>
  <si>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</si>
  <si>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</si>
  <si>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</si>
  <si>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</si>
  <si>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</si>
  <si>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</si>
  <si>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</si>
  <si>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</si>
  <si>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</si>
  <si>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</si>
  <si>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</si>
  <si>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</si>
  <si>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</si>
  <si>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</si>
  <si>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</si>
  <si>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</si>
  <si>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</si>
  <si>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</si>
  <si>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</si>
  <si>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</si>
  <si>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</si>
  <si>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</si>
  <si>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</si>
  <si>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</si>
  <si>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</si>
  <si>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</si>
  <si>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</si>
  <si>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</si>
  <si>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</si>
  <si>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</si>
  <si>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</si>
  <si>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</si>
  <si>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</si>
  <si>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</si>
  <si>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</si>
  <si>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</si>
  <si>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</si>
  <si>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</si>
  <si>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</si>
  <si>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</si>
  <si>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</si>
  <si>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</si>
  <si>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</si>
  <si>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</si>
  <si>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</si>
  <si>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</si>
  <si>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</si>
  <si>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</si>
  <si>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</si>
  <si>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</si>
  <si>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</si>
  <si>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</si>
  <si>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</si>
  <si>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</si>
  <si>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</si>
  <si>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</si>
  <si>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</si>
  <si>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</si>
  <si>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</si>
  <si>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</si>
  <si>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</si>
  <si>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</si>
  <si>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</si>
  <si>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</si>
  <si>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</si>
  <si>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</si>
  <si>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</si>
  <si>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</si>
  <si>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</si>
  <si>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</si>
  <si>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</si>
  <si>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</si>
  <si>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</si>
  <si>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</si>
  <si>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</si>
  <si>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</si>
  <si>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</si>
  <si>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</si>
  <si>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</si>
  <si>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</si>
  <si>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</si>
  <si>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</si>
  <si>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</si>
  <si>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</si>
  <si>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</si>
  <si>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</si>
  <si>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</si>
  <si>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</si>
  <si>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</si>
  <si>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</si>
  <si>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</si>
  <si>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</si>
  <si>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</si>
  <si>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</si>
  <si>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</si>
  <si>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</si>
  <si>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</si>
  <si>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</si>
  <si>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</si>
  <si>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</si>
  <si>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</si>
  <si>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</si>
  <si>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</si>
  <si>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</si>
  <si>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</si>
  <si>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</si>
  <si>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</si>
  <si>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</si>
  <si>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</si>
  <si>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</si>
  <si>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</si>
  <si>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</si>
  <si>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</si>
  <si>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</si>
  <si>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</si>
  <si>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</si>
  <si>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</si>
  <si>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</si>
  <si>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</si>
  <si>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</si>
  <si>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</si>
  <si>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</si>
  <si>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</si>
  <si>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</si>
  <si>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</si>
  <si>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</si>
  <si>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</si>
  <si>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</si>
  <si>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</si>
  <si>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</si>
  <si>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</si>
  <si>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</si>
  <si>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</si>
  <si>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</si>
  <si>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</si>
  <si>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</si>
  <si>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</si>
  <si>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</si>
  <si>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</si>
  <si>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</si>
  <si>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</si>
  <si>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</si>
  <si>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</si>
  <si>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</si>
  <si>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</si>
  <si>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</si>
  <si>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</si>
  <si>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</si>
  <si>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</si>
  <si>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</si>
  <si>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</si>
  <si>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</si>
  <si>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</si>
  <si>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</si>
  <si>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</si>
  <si>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</si>
  <si>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</si>
  <si>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</si>
  <si>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</si>
  <si>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</si>
  <si>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</si>
  <si>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</si>
  <si>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</si>
  <si>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</si>
  <si>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</si>
  <si>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</si>
  <si>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</si>
  <si>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</si>
  <si>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</si>
  <si>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</si>
  <si>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</si>
  <si>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</si>
  <si>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</si>
  <si>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</si>
  <si>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</si>
  <si>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</si>
  <si>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</si>
  <si>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</si>
  <si>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</si>
  <si>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</si>
  <si>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</si>
  <si>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</si>
  <si>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</si>
  <si>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</si>
  <si>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</si>
  <si>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</si>
  <si>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</si>
  <si>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</si>
  <si>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</si>
  <si>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</si>
  <si>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</si>
  <si>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</si>
  <si>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</si>
  <si>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</si>
  <si>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</si>
  <si>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</si>
  <si>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</si>
  <si>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</si>
  <si>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</si>
  <si>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</si>
  <si>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</si>
  <si>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</si>
  <si>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</si>
  <si>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</si>
  <si>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</si>
  <si>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</si>
  <si>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</si>
  <si>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</si>
  <si>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</si>
  <si>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</si>
  <si>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</si>
  <si>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</si>
  <si>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</si>
  <si>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</si>
  <si>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</si>
  <si>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</si>
  <si>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</si>
  <si>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</si>
  <si>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</si>
  <si>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</si>
  <si>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</si>
  <si>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</si>
  <si>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</si>
  <si>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</si>
  <si>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</si>
  <si>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</si>
  <si>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</si>
  <si>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</si>
  <si>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</si>
  <si>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</si>
  <si>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</si>
  <si>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</si>
  <si>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</si>
  <si>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</si>
  <si>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</si>
  <si>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</si>
  <si>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</si>
  <si>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</si>
  <si>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</si>
  <si>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</si>
  <si>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</si>
  <si>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</si>
  <si>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</si>
  <si>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</si>
  <si>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</si>
  <si>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</si>
  <si>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</si>
  <si>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</si>
  <si>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</si>
  <si>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</si>
  <si>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</si>
  <si>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</si>
  <si>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</si>
  <si>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</si>
  <si>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</si>
  <si>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</si>
  <si>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</si>
  <si>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</si>
  <si>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</si>
  <si>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</si>
  <si>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</si>
  <si>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</si>
  <si>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</si>
  <si>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</si>
  <si>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</si>
  <si>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</si>
  <si>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</si>
  <si>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</si>
  <si>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</si>
  <si>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</si>
  <si>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</si>
  <si>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</si>
  <si>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</si>
  <si>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</si>
  <si>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</si>
  <si>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</si>
  <si>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</si>
  <si>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</si>
  <si>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</si>
  <si>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</si>
  <si>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</si>
  <si>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</si>
  <si>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</si>
  <si>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</si>
  <si>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</si>
  <si>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</si>
  <si>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</si>
  <si>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</si>
  <si>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</si>
  <si>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</si>
  <si>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</si>
  <si>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</si>
  <si>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</si>
  <si>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</si>
  <si>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</si>
  <si>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</si>
  <si>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</si>
  <si>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</si>
  <si>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</si>
  <si>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</si>
  <si>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</si>
  <si>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</si>
  <si>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</si>
  <si>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</si>
  <si>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</si>
  <si>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</si>
  <si>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</si>
  <si>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</si>
  <si>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</si>
  <si>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</si>
  <si>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</si>
  <si>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</si>
  <si>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</si>
  <si>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</si>
  <si>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</si>
  <si>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</si>
  <si>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</si>
  <si>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</si>
  <si>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</si>
  <si>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</si>
  <si>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</si>
  <si>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</si>
  <si>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</si>
  <si>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</si>
  <si>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</si>
  <si>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</si>
  <si>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</si>
  <si>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</si>
  <si>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</si>
  <si>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</si>
  <si>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</si>
  <si>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</si>
  <si>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</si>
  <si>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</si>
  <si>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</si>
  <si>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</si>
  <si>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</si>
  <si>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</si>
  <si>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</si>
  <si>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</si>
  <si>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</si>
  <si>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</si>
  <si>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</si>
  <si>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</si>
  <si>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</si>
  <si>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</si>
  <si>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</si>
  <si>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</si>
  <si>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</si>
  <si>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</si>
  <si>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</si>
  <si>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</si>
  <si>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</si>
  <si>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</si>
  <si>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</si>
  <si>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</si>
  <si>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</si>
  <si>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</si>
  <si>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</si>
  <si>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</si>
  <si>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</si>
  <si>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</si>
  <si>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</si>
  <si>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</si>
  <si>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</si>
  <si>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</si>
  <si>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</si>
  <si>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</si>
  <si>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</si>
  <si>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</si>
  <si>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</si>
  <si>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</si>
  <si>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</si>
  <si>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</si>
  <si>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</si>
  <si>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</si>
  <si>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</si>
  <si>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</si>
  <si>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</si>
  <si>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</si>
  <si>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</si>
  <si>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</si>
  <si>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</si>
  <si>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</si>
  <si>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</si>
  <si>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</si>
  <si>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</si>
  <si>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</si>
  <si>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</si>
  <si>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</si>
  <si>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</si>
  <si>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</si>
  <si>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</si>
  <si>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</si>
  <si>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</si>
  <si>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</si>
  <si>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</si>
  <si>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</si>
  <si>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</si>
  <si>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</si>
  <si>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</si>
  <si>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</si>
  <si>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</si>
  <si>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</si>
  <si>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</si>
  <si>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</si>
  <si>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</si>
  <si>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</si>
  <si>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</si>
  <si>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</si>
  <si>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</si>
  <si>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</si>
  <si>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</si>
  <si>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</si>
  <si>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</si>
  <si>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</si>
  <si>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</si>
  <si>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</si>
  <si>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</si>
  <si>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</si>
  <si>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</si>
  <si>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</si>
  <si>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</si>
  <si>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</si>
  <si>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</si>
  <si>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</si>
  <si>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</si>
  <si>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</si>
  <si>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</si>
  <si>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</si>
  <si>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</si>
  <si>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</si>
  <si>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</si>
  <si>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</si>
  <si>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</si>
  <si>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</si>
  <si>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</si>
  <si>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</si>
  <si>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</si>
  <si>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</si>
  <si>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</si>
  <si>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</si>
  <si>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</si>
  <si>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</si>
  <si>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</si>
  <si>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</si>
  <si>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</si>
  <si>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</si>
  <si>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</si>
  <si>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</si>
  <si>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</si>
  <si>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</si>
  <si>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</si>
  <si>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</si>
  <si>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</si>
  <si>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</si>
  <si>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</si>
  <si>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</si>
  <si>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</si>
  <si>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</si>
  <si>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</si>
  <si>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</si>
  <si>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</si>
  <si>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</si>
  <si>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</si>
  <si>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</si>
  <si>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</si>
  <si>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</si>
  <si>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</si>
  <si>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</si>
  <si>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</si>
  <si>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</si>
  <si>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</si>
  <si>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</si>
  <si>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</si>
  <si>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</si>
  <si>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</si>
  <si>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</si>
  <si>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</si>
  <si>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</si>
  <si>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</si>
  <si>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</si>
  <si>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</si>
  <si>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</si>
  <si>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</si>
  <si>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</si>
  <si>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</si>
  <si>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</si>
  <si>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</si>
  <si>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</si>
  <si>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</si>
  <si>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</si>
  <si>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</si>
  <si>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</si>
  <si>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</si>
  <si>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</si>
  <si>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</si>
  <si>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</si>
  <si>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</si>
  <si>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</si>
  <si>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</si>
  <si>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</si>
  <si>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</si>
  <si>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</si>
  <si>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</si>
  <si>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</si>
  <si>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</si>
  <si>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</si>
  <si>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</si>
  <si>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</si>
  <si>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</si>
  <si>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</si>
  <si>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</si>
  <si>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</si>
  <si>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</si>
  <si>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</si>
  <si>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</si>
  <si>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</si>
  <si>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</si>
  <si>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</si>
  <si>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</si>
  <si>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</si>
  <si>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</si>
  <si>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</si>
  <si>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</si>
  <si>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</si>
  <si>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</si>
  <si>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</si>
  <si>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</si>
  <si>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</si>
  <si>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</si>
  <si>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</si>
  <si>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</si>
  <si>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</si>
  <si>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</si>
  <si>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</si>
  <si>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</si>
  <si>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</si>
  <si>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</si>
  <si>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</si>
  <si>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</si>
  <si>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</si>
  <si>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</si>
  <si>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</si>
  <si>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</si>
  <si>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</si>
  <si>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</si>
  <si>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</si>
  <si>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</si>
  <si>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</si>
  <si>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</si>
  <si>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</si>
  <si>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</si>
  <si>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</si>
  <si>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</si>
  <si>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</si>
  <si>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</si>
  <si>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</si>
  <si>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</si>
  <si>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</si>
  <si>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</si>
  <si>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</si>
  <si>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</si>
  <si>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</si>
  <si>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</si>
  <si>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</si>
  <si>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</si>
  <si>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</si>
  <si>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</si>
  <si>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</si>
  <si>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</si>
  <si>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</si>
  <si>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</si>
  <si>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</si>
  <si>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</si>
  <si>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</si>
  <si>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</si>
  <si>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</si>
  <si>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</si>
  <si>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</si>
  <si>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</si>
  <si>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</si>
  <si>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</si>
  <si>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</si>
  <si>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</si>
  <si>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</si>
  <si>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</si>
  <si>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</si>
  <si>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</si>
  <si>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</si>
  <si>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</si>
  <si>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</si>
  <si>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</si>
  <si>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</si>
  <si>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</si>
  <si>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</si>
  <si>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</si>
  <si>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</si>
  <si>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</si>
  <si>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</si>
  <si>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</si>
  <si>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</si>
  <si>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</si>
  <si>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</si>
  <si>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</si>
  <si>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</si>
  <si>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</si>
  <si>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</si>
  <si>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</si>
  <si>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</si>
  <si>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</si>
  <si>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</si>
  <si>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</si>
  <si>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</si>
  <si>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</si>
  <si>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</si>
  <si>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</si>
  <si>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</si>
  <si>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</si>
  <si>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</si>
  <si>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</si>
  <si>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</si>
  <si>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</si>
  <si>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</si>
  <si>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</si>
  <si>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</si>
  <si>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</si>
  <si>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</si>
  <si>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</si>
  <si>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</si>
  <si>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</si>
  <si>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</si>
  <si>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</si>
  <si>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</si>
  <si>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</si>
  <si>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</si>
  <si>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</si>
  <si>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</si>
  <si>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</si>
  <si>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</si>
  <si>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</si>
  <si>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</si>
  <si>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</si>
  <si>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</si>
  <si>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</si>
  <si>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</si>
  <si>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</si>
  <si>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</si>
  <si>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</si>
  <si>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</si>
  <si>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</si>
  <si>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</si>
  <si>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</si>
  <si>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</si>
  <si>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</si>
  <si>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</si>
  <si>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</si>
  <si>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</si>
  <si>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</si>
  <si>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</si>
  <si>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</si>
  <si>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</si>
  <si>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</si>
  <si>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</si>
  <si>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</si>
  <si>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</si>
  <si>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</si>
  <si>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</si>
  <si>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</si>
  <si>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</si>
  <si>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</si>
  <si>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</si>
  <si>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</si>
  <si>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</si>
  <si>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</si>
  <si>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</si>
  <si>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</si>
  <si>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</si>
  <si>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</si>
  <si>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</si>
  <si>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</si>
  <si>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</si>
  <si>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</si>
  <si>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</si>
  <si>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</si>
  <si>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</si>
  <si>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</si>
  <si>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</si>
  <si>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</si>
  <si>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</si>
  <si>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</si>
  <si>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</si>
  <si>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</si>
  <si>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</si>
  <si>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</si>
  <si>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</si>
  <si>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</si>
  <si>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</si>
  <si>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</si>
  <si>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</si>
  <si>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</si>
  <si>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</si>
  <si>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</si>
  <si>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</si>
  <si>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</si>
  <si>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</si>
  <si>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</si>
  <si>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</si>
  <si>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</si>
  <si>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</si>
  <si>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</si>
  <si>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</si>
  <si>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</si>
  <si>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</si>
  <si>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</si>
  <si>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</si>
  <si>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</si>
  <si>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</si>
  <si>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</si>
  <si>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</si>
  <si>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</si>
  <si>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</si>
  <si>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</si>
  <si>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</si>
  <si>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</si>
  <si>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</si>
  <si>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</si>
  <si>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</si>
  <si>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</si>
  <si>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</si>
  <si>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</si>
  <si>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</si>
  <si>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</si>
  <si>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</si>
  <si>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</si>
  <si>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</si>
  <si>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</si>
  <si>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</si>
  <si>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</si>
  <si>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</si>
  <si>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</si>
  <si>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</si>
  <si>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</si>
  <si>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</si>
  <si>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</si>
  <si>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</si>
  <si>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</si>
  <si>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</si>
  <si>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</si>
  <si>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</si>
  <si>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</si>
  <si>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</si>
  <si>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</si>
  <si>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</si>
  <si>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</si>
  <si>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</si>
  <si>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</si>
  <si>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</si>
  <si>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</si>
  <si>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</si>
  <si>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</si>
  <si>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</si>
  <si>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</si>
  <si>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</si>
  <si>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</si>
  <si>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</si>
  <si>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</si>
  <si>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</si>
  <si>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</si>
  <si>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</si>
  <si>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</si>
  <si>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</si>
  <si>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</si>
  <si>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</si>
  <si>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</si>
  <si>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</si>
  <si>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</si>
  <si>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</si>
  <si>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</si>
  <si>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</si>
  <si>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</si>
  <si>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</si>
  <si>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</si>
  <si>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</si>
  <si>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</si>
  <si>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</si>
  <si>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</si>
  <si>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</si>
  <si>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</si>
  <si>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</si>
  <si>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</si>
  <si>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</si>
  <si>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</si>
  <si>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</si>
  <si>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</si>
  <si>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</si>
  <si>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</si>
  <si>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</si>
  <si>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</si>
  <si>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</si>
  <si>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</si>
  <si>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</si>
  <si>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</si>
  <si>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</si>
  <si>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</si>
  <si>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</si>
  <si>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</si>
  <si>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</si>
  <si>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</si>
  <si>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</si>
  <si>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</si>
  <si>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</si>
  <si>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</si>
  <si>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</si>
  <si>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</si>
  <si>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</si>
  <si>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</si>
  <si>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</si>
  <si>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</si>
  <si>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</si>
  <si>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</si>
  <si>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</si>
  <si>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</si>
  <si>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</si>
  <si>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</si>
  <si>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</si>
  <si>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</si>
  <si>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</si>
  <si>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</si>
  <si>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</si>
  <si>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</si>
  <si>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</si>
  <si>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</si>
  <si>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</si>
  <si>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</si>
  <si>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</si>
  <si>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</si>
  <si>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</si>
  <si>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</si>
  <si>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</si>
  <si>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</si>
  <si>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</si>
  <si>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</si>
  <si>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</si>
  <si>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</si>
  <si>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</si>
  <si>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</si>
  <si>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</si>
  <si>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</si>
  <si>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</si>
  <si>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</si>
  <si>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</si>
  <si>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</si>
  <si>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</si>
  <si>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</si>
  <si>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</si>
  <si>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</si>
  <si>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</si>
  <si>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</si>
  <si>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</si>
  <si>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</si>
  <si>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</si>
  <si>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</si>
  <si>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</si>
  <si>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</si>
  <si>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</si>
  <si>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</si>
  <si>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</si>
  <si>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</si>
  <si>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</si>
  <si>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</si>
  <si>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</si>
  <si>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</si>
  <si>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</si>
  <si>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</si>
  <si>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</si>
  <si>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</si>
  <si>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</si>
  <si>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</si>
  <si>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</si>
  <si>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</si>
  <si>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</si>
  <si>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</si>
  <si>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</si>
  <si>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</si>
  <si>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</si>
  <si>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</si>
  <si>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</si>
  <si>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</si>
  <si>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</si>
  <si>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</si>
  <si>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</si>
  <si>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</si>
  <si>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</si>
  <si>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</si>
  <si>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</si>
  <si>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</si>
  <si>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</si>
  <si>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</si>
  <si>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</si>
  <si>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</si>
  <si>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</si>
  <si>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</si>
  <si>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</si>
  <si>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</si>
  <si>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</si>
  <si>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</si>
  <si>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</si>
  <si>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</si>
  <si>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</si>
  <si>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</si>
  <si>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</si>
  <si>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</si>
  <si>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</si>
  <si>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</si>
  <si>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</si>
  <si>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</si>
  <si>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</si>
  <si>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</si>
  <si>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</si>
  <si>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</si>
  <si>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</si>
  <si>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</si>
  <si>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</si>
  <si>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</si>
  <si>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</si>
  <si>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</si>
  <si>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</si>
  <si>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</si>
  <si>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</si>
  <si>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</si>
  <si>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</si>
  <si>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</si>
  <si>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</si>
  <si>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</si>
  <si>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</si>
  <si>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</si>
  <si>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</si>
  <si>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</si>
  <si>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</si>
  <si>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</si>
  <si>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</si>
  <si>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</si>
  <si>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</si>
  <si>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</si>
  <si>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</si>
  <si>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</si>
  <si>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</si>
  <si>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</si>
  <si>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</si>
  <si>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</si>
  <si>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</si>
  <si>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</si>
  <si>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</si>
  <si>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</si>
  <si>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</si>
  <si>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</si>
  <si>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</si>
  <si>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</si>
  <si>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</si>
  <si>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</si>
  <si>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</si>
  <si>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</si>
  <si>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</si>
  <si>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</si>
  <si>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</si>
  <si>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</si>
  <si>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</si>
  <si>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</si>
  <si>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</si>
  <si>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</si>
  <si>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</si>
  <si>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</si>
  <si>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</si>
  <si>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</si>
  <si>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</si>
  <si>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</si>
  <si>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</si>
  <si>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</si>
  <si>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</si>
  <si>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</si>
  <si>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</si>
  <si>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</si>
  <si>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</si>
  <si>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</si>
  <si>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</si>
  <si>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</si>
  <si>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</si>
  <si>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</si>
  <si>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</si>
  <si>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</si>
  <si>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</si>
  <si>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</si>
  <si>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</si>
  <si>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</si>
  <si>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</si>
  <si>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</si>
  <si>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</si>
  <si>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</si>
  <si>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</si>
  <si>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</si>
  <si>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</si>
  <si>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</si>
  <si>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</si>
  <si>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</si>
  <si>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</si>
  <si>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</si>
  <si>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</si>
  <si>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</si>
  <si>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</si>
  <si>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</si>
  <si>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</si>
  <si>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</si>
  <si>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</si>
  <si>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</si>
  <si>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</si>
  <si>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</si>
  <si>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</si>
  <si>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</si>
  <si>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</si>
  <si>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</si>
  <si>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</si>
  <si>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</si>
  <si>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</si>
  <si>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</si>
  <si>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</si>
  <si>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</si>
  <si>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</si>
  <si>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</si>
  <si>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</si>
  <si>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</si>
  <si>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</si>
  <si>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</si>
  <si>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</si>
  <si>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</si>
  <si>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</si>
  <si>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</si>
  <si>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</si>
  <si>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</si>
  <si>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</si>
  <si>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</si>
  <si>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</si>
  <si>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</si>
  <si>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</si>
  <si>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</si>
  <si>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</si>
  <si>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</si>
  <si>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</si>
  <si>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</si>
  <si>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</si>
  <si>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</si>
  <si>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</si>
  <si>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</si>
  <si>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</si>
  <si>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</si>
  <si>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</si>
  <si>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</si>
  <si>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</si>
  <si>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</si>
  <si>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</si>
  <si>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</si>
  <si>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</si>
  <si>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</si>
  <si>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</si>
  <si>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</si>
  <si>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</si>
  <si>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</si>
  <si>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</si>
  <si>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</si>
  <si>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</si>
  <si>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</si>
  <si>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</si>
  <si>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</si>
  <si>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</si>
  <si>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</si>
  <si>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</si>
  <si>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</si>
  <si>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</si>
  <si>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</si>
  <si>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</si>
  <si>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</si>
  <si>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</si>
  <si>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</si>
  <si>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</si>
  <si>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</si>
  <si>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</si>
  <si>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</si>
  <si>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</si>
  <si>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</si>
  <si>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</si>
  <si>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</si>
  <si>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</si>
  <si>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</si>
  <si>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</si>
  <si>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</si>
  <si>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</si>
  <si>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</si>
  <si>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</si>
  <si>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</si>
  <si>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</si>
  <si>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</si>
  <si>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</si>
  <si>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</si>
  <si>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</si>
  <si>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</si>
  <si>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</si>
  <si>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</si>
  <si>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</si>
  <si>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</si>
  <si>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</si>
  <si>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</si>
  <si>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</si>
  <si>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</si>
  <si>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</si>
  <si>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</si>
  <si>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</si>
  <si>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</si>
  <si>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</si>
  <si>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</si>
  <si>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</si>
  <si>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</si>
  <si>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</si>
  <si>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</si>
  <si>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</si>
  <si>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</si>
  <si>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</si>
  <si>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</si>
  <si>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</si>
  <si>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</si>
  <si>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</si>
  <si>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</si>
  <si>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</si>
  <si>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</si>
  <si>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</si>
  <si>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</si>
  <si>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</si>
  <si>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</si>
  <si>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</si>
  <si>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</si>
  <si>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</si>
  <si>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</si>
  <si>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</si>
  <si>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</si>
  <si>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</si>
  <si>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</si>
  <si>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</si>
  <si>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</si>
  <si>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</si>
  <si>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</si>
  <si>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</si>
  <si>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</si>
  <si>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</si>
  <si>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</si>
  <si>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</si>
  <si>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</si>
  <si>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</si>
  <si>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</si>
  <si>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</si>
  <si>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</si>
  <si>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</si>
  <si>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</si>
  <si>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</si>
  <si>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</si>
  <si>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</si>
  <si>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</si>
  <si>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</si>
  <si>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</si>
  <si>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</si>
  <si>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</si>
  <si>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</si>
  <si>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</si>
  <si>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</si>
  <si>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</si>
  <si>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</si>
  <si>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</si>
  <si>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</si>
  <si>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</si>
  <si>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</si>
  <si>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</si>
  <si>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</si>
  <si>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</si>
  <si>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</si>
  <si>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</si>
  <si>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</si>
  <si>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</si>
  <si>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</si>
  <si>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</si>
  <si>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</si>
  <si>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</si>
  <si>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</si>
  <si>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</si>
  <si>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</si>
  <si>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</si>
  <si>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</si>
  <si>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</si>
  <si>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</si>
  <si>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</si>
  <si>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</si>
  <si>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</si>
  <si>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</si>
  <si>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</si>
  <si>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</si>
  <si>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</si>
  <si>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</si>
  <si>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</si>
  <si>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</si>
  <si>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</si>
  <si>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</si>
  <si>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</si>
  <si>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</si>
  <si>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</si>
  <si>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</si>
  <si>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</si>
  <si>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</si>
  <si>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</si>
  <si>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</si>
  <si>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</si>
  <si>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</si>
  <si>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</si>
  <si>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</si>
  <si>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</si>
  <si>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</si>
  <si>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</si>
  <si>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</si>
  <si>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</si>
  <si>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</si>
  <si>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</si>
  <si>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</si>
  <si>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</si>
  <si>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</si>
  <si>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</si>
  <si>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</si>
  <si>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</si>
  <si>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</si>
  <si>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</si>
  <si>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</si>
  <si>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</si>
  <si>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</si>
  <si>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</si>
  <si>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</si>
  <si>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</si>
  <si>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</si>
  <si>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</si>
  <si>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</si>
  <si>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</si>
  <si>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</si>
  <si>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</si>
  <si>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</si>
  <si>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</si>
  <si>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</si>
  <si>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</si>
  <si>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</si>
  <si>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</si>
  <si>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</si>
  <si>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</si>
  <si>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</si>
  <si>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</si>
  <si>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</si>
  <si>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</si>
  <si>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</si>
  <si>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</si>
  <si>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</si>
  <si>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</si>
  <si>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</si>
  <si>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</si>
  <si>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</si>
  <si>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</si>
  <si>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</si>
  <si>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</si>
  <si>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</si>
  <si>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</si>
  <si>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</si>
  <si>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</si>
  <si>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</si>
  <si>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</si>
  <si>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</si>
  <si>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</si>
  <si>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</si>
  <si>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</si>
  <si>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</si>
  <si>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</si>
  <si>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</si>
  <si>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</si>
  <si>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</si>
  <si>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</si>
  <si>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</si>
  <si>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</si>
  <si>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</si>
  <si>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</si>
  <si>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</si>
  <si>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</si>
  <si>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</si>
  <si>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</si>
  <si>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</si>
  <si>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</si>
  <si>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</si>
  <si>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</si>
  <si>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</si>
  <si>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</si>
  <si>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</si>
  <si>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</si>
  <si>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</si>
  <si>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</si>
  <si>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</si>
  <si>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</si>
  <si>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</si>
  <si>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</si>
  <si>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</si>
  <si>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</si>
  <si>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</si>
  <si>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</si>
  <si>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</si>
  <si>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</si>
  <si>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</si>
  <si>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</si>
  <si>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</si>
  <si>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</si>
  <si>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</si>
  <si>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</si>
  <si>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</si>
  <si>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</si>
  <si>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</si>
  <si>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</si>
  <si>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</si>
  <si>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</si>
  <si>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</si>
  <si>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</si>
  <si>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</si>
  <si>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</si>
  <si>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</si>
  <si>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</si>
  <si>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</si>
  <si>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</si>
  <si>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</si>
  <si>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</si>
  <si>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</si>
  <si>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</si>
  <si>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</si>
  <si>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</si>
  <si>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</si>
  <si>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</si>
  <si>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</si>
  <si>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</si>
  <si>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</si>
  <si>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</si>
  <si>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</si>
  <si>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</si>
  <si>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</si>
  <si>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</si>
  <si>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</si>
  <si>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</si>
  <si>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</si>
  <si>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</si>
  <si>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</si>
  <si>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</si>
  <si>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</si>
  <si>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</si>
  <si>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</si>
  <si>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</si>
  <si>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</si>
  <si>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</si>
  <si>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</si>
  <si>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</si>
  <si>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</si>
  <si>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</si>
  <si>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</si>
  <si>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</si>
  <si>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</si>
  <si>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</si>
  <si>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</si>
  <si>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</si>
  <si>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</si>
  <si>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</si>
  <si>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</si>
  <si>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</si>
  <si>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</si>
  <si>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</si>
  <si>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</si>
  <si>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</si>
  <si>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</si>
  <si>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</si>
  <si>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</si>
  <si>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</si>
  <si>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</si>
  <si>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</si>
  <si>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</si>
  <si>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</si>
  <si>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</si>
  <si>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</si>
  <si>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</si>
  <si>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</si>
  <si>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</si>
  <si>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</si>
  <si>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</si>
  <si>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</si>
  <si>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</si>
  <si>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</si>
  <si>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</si>
  <si>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</si>
  <si>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</si>
  <si>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</si>
  <si>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</si>
  <si>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</si>
  <si>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</si>
  <si>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</si>
  <si>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</si>
  <si>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</si>
  <si>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</si>
  <si>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</si>
  <si>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</si>
  <si>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</si>
  <si>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</si>
  <si>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</si>
  <si>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</si>
  <si>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</si>
  <si>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</si>
  <si>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</si>
  <si>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</si>
  <si>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</si>
  <si>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</si>
  <si>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</si>
  <si>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</si>
  <si>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</si>
  <si>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</si>
  <si>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</si>
  <si>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</si>
  <si>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</si>
  <si>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</si>
  <si>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</si>
  <si>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</si>
  <si>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</si>
  <si>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</si>
  <si>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</si>
  <si>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</si>
  <si>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</si>
  <si>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</si>
  <si>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</si>
  <si>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</si>
  <si>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</si>
  <si>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</si>
  <si>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</si>
  <si>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</si>
  <si>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</si>
  <si>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</si>
  <si>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</si>
  <si>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</si>
  <si>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</si>
  <si>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</si>
  <si>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</si>
  <si>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</si>
  <si>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</si>
  <si>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</si>
  <si>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</si>
  <si>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</si>
  <si>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</si>
  <si>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</si>
  <si>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</si>
  <si>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</si>
  <si>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</si>
  <si>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</si>
  <si>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</si>
  <si>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</si>
  <si>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</si>
  <si>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</si>
  <si>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</si>
  <si>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</si>
  <si>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</si>
  <si>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</si>
  <si>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</si>
  <si>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</si>
  <si>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</si>
  <si>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</si>
  <si>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</si>
  <si>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</si>
  <si>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</si>
  <si>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</si>
  <si>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</si>
  <si>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</si>
  <si>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</si>
  <si>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</si>
  <si>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</si>
  <si>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</si>
  <si>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</si>
  <si>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</si>
  <si>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</si>
  <si>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</si>
  <si>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</si>
  <si>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</si>
  <si>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</si>
  <si>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</si>
  <si>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</si>
  <si>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</si>
  <si>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</si>
  <si>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</si>
  <si>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</si>
  <si>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</si>
  <si>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</si>
  <si>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</si>
  <si>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</si>
  <si>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</si>
  <si>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</si>
  <si>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</si>
  <si>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</si>
  <si>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</si>
  <si>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</si>
  <si>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</si>
  <si>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</si>
  <si>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</si>
  <si>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</si>
  <si>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</si>
  <si>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</si>
  <si>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</si>
  <si>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</si>
  <si>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</si>
  <si>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</si>
  <si>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</si>
  <si>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</si>
  <si>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</si>
  <si>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</si>
  <si>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</si>
  <si>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</si>
  <si>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</si>
  <si>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</si>
  <si>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</si>
  <si>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</si>
  <si>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</si>
  <si>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</si>
  <si>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</si>
  <si>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</si>
  <si>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</si>
  <si>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</si>
  <si>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</si>
  <si>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</si>
  <si>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</si>
  <si>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</si>
  <si>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</si>
  <si>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</si>
  <si>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</si>
  <si>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</si>
  <si>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</si>
  <si>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</si>
  <si>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</si>
  <si>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</si>
  <si>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</si>
  <si>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</si>
  <si>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</si>
  <si>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</si>
  <si>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</si>
  <si>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</si>
  <si>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</si>
  <si>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</si>
  <si>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</si>
  <si>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</si>
  <si>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</si>
  <si>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</si>
  <si>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</si>
  <si>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</si>
  <si>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</si>
  <si>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</si>
  <si>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</si>
  <si>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</si>
  <si>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</si>
  <si>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</si>
  <si>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</si>
  <si>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</si>
  <si>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</si>
  <si>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</si>
  <si>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</si>
  <si>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</si>
  <si>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</si>
  <si>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</si>
  <si>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</si>
  <si>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</si>
  <si>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</si>
  <si>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</si>
  <si>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</si>
  <si>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</si>
  <si>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</si>
  <si>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</si>
  <si>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</si>
  <si>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</si>
  <si>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</si>
  <si>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</si>
  <si>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</si>
  <si>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</si>
  <si>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</si>
  <si>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</si>
  <si>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</si>
  <si>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</si>
  <si>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</si>
  <si>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</si>
  <si>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</si>
  <si>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</si>
  <si>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</si>
  <si>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</si>
  <si>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</si>
  <si>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</si>
  <si>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</si>
  <si>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</si>
  <si>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</si>
  <si>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</si>
  <si>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</si>
  <si>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</si>
  <si>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</si>
  <si>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</si>
  <si>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</si>
  <si>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</si>
  <si>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</si>
  <si>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</si>
  <si>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</si>
  <si>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</si>
  <si>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</si>
  <si>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</si>
  <si>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</si>
  <si>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</si>
  <si>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</si>
  <si>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</si>
  <si>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</si>
  <si>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</si>
  <si>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</si>
  <si>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</si>
  <si>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</si>
  <si>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</si>
  <si>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</si>
  <si>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</si>
  <si>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</si>
  <si>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</si>
  <si>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</si>
  <si>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</si>
  <si>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</si>
  <si>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</si>
  <si>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</si>
  <si>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</si>
  <si>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</si>
  <si>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</si>
  <si>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</si>
  <si>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</si>
  <si>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</si>
  <si>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</si>
  <si>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</si>
  <si>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</si>
  <si>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</si>
  <si>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</si>
  <si>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</si>
  <si>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</si>
  <si>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</si>
  <si>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</si>
  <si>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</si>
  <si>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</si>
  <si>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</si>
  <si>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</si>
  <si>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</si>
  <si>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</si>
  <si>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</si>
  <si>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</si>
  <si>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</si>
  <si>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</si>
  <si>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</si>
  <si>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</si>
  <si>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</si>
  <si>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</si>
  <si>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</si>
  <si>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</si>
  <si>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</si>
  <si>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</si>
  <si>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</si>
  <si>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</si>
  <si>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</si>
  <si>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</si>
  <si>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</si>
  <si>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</si>
  <si>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</si>
  <si>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</si>
  <si>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</si>
  <si>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</si>
  <si>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</si>
  <si>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</si>
  <si>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</si>
  <si>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</si>
  <si>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</si>
  <si>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</si>
  <si>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</si>
  <si>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</si>
  <si>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</si>
  <si>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</si>
  <si>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</si>
  <si>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</si>
  <si>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</si>
  <si>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</si>
  <si>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</si>
  <si>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</si>
  <si>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</si>
  <si>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</si>
  <si>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</si>
  <si>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</si>
  <si>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</si>
  <si>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</si>
  <si>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</si>
  <si>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</si>
  <si>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</si>
  <si>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</si>
  <si>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</si>
  <si>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</si>
  <si>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</si>
  <si>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</si>
  <si>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</si>
  <si>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</si>
  <si>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</si>
  <si>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</si>
  <si>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</si>
  <si>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</si>
  <si>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</si>
  <si>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</si>
  <si>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</si>
  <si>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</si>
  <si>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</si>
  <si>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</si>
  <si>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</si>
  <si>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</si>
  <si>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</si>
  <si>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</si>
  <si>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</si>
  <si>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</si>
  <si>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</si>
  <si>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</si>
  <si>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</si>
  <si>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</si>
  <si>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</si>
  <si>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</si>
  <si>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</si>
  <si>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</si>
  <si>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</si>
  <si>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</si>
  <si>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</si>
  <si>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</si>
  <si>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</si>
  <si>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</si>
  <si>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</si>
  <si>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</si>
  <si>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</si>
  <si>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</si>
  <si>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</si>
  <si>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</si>
  <si>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</si>
  <si>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</si>
  <si>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</si>
  <si>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</si>
  <si>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</si>
  <si>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</si>
  <si>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</si>
  <si>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</si>
  <si>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</si>
  <si>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</si>
  <si>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</si>
  <si>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</si>
  <si>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</si>
  <si>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</si>
  <si>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</si>
  <si>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</si>
  <si>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</si>
  <si>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</si>
  <si>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</si>
  <si>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</si>
  <si>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</si>
  <si>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</si>
  <si>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</si>
  <si>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</si>
  <si>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</si>
  <si>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</si>
  <si>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</si>
  <si>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</si>
  <si>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</si>
  <si>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</si>
  <si>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</si>
  <si>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</si>
  <si>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</si>
  <si>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</si>
  <si>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</si>
  <si>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</si>
  <si>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</si>
  <si>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</si>
  <si>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</si>
  <si>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</si>
  <si>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</si>
  <si>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</si>
  <si>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</si>
  <si>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</si>
  <si>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</si>
  <si>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</si>
  <si>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</si>
  <si>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</si>
  <si>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</si>
  <si>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</si>
  <si>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</si>
  <si>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</si>
  <si>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</si>
  <si>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</si>
  <si>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</si>
  <si>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</si>
  <si>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</si>
  <si>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</si>
  <si>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</si>
  <si>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</si>
  <si>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</si>
  <si>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</si>
  <si>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</si>
  <si>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</si>
  <si>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</si>
  <si>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</si>
  <si>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</si>
  <si>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</si>
  <si>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</si>
  <si>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</si>
  <si>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</si>
  <si>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</si>
  <si>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</si>
  <si>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</si>
  <si>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</si>
  <si>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</si>
  <si>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</si>
  <si>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</si>
  <si>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</si>
  <si>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</si>
  <si>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</si>
  <si>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</si>
  <si>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</si>
  <si>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</si>
  <si>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</si>
  <si>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</si>
  <si>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</si>
  <si>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</si>
  <si>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</si>
  <si>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</si>
  <si>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</si>
  <si>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</si>
  <si>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</si>
  <si>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</si>
  <si>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</si>
  <si>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</si>
  <si>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</si>
  <si>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</si>
  <si>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</si>
  <si>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</si>
  <si>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</si>
  <si>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</si>
  <si>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</si>
  <si>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</si>
  <si>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</si>
  <si>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</si>
  <si>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</si>
  <si>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</si>
  <si>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</si>
  <si>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</si>
  <si>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</si>
  <si>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</si>
  <si>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</si>
  <si>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</si>
  <si>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</si>
  <si>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</si>
  <si>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</si>
  <si>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</si>
  <si>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</si>
  <si>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</si>
  <si>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</si>
  <si>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</si>
  <si>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</si>
  <si>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</si>
  <si>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</si>
  <si>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</si>
  <si>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</si>
  <si>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</si>
  <si>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</si>
  <si>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</si>
  <si>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</si>
  <si>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</si>
  <si>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</si>
  <si>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</si>
  <si>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</si>
  <si>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</si>
  <si>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</si>
  <si>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</si>
  <si>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</si>
  <si>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</si>
  <si>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</si>
  <si>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</si>
  <si>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</si>
  <si>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</si>
  <si>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</si>
  <si>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</si>
  <si>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</si>
  <si>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</si>
  <si>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</si>
  <si>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</si>
  <si>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</si>
  <si>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</si>
  <si>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</si>
  <si>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</si>
  <si>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</si>
  <si>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</si>
  <si>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</si>
  <si>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</si>
  <si>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</si>
  <si>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</si>
  <si>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</si>
  <si>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</si>
  <si>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</si>
  <si>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</si>
  <si>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</si>
  <si>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</si>
  <si>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</si>
  <si>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</si>
  <si>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</si>
  <si>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</si>
  <si>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</si>
  <si>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</si>
  <si>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</si>
  <si>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</si>
  <si>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</si>
  <si>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</si>
  <si>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</si>
  <si>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</si>
  <si>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</si>
  <si>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</si>
  <si>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</si>
  <si>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</si>
  <si>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</si>
  <si>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</si>
  <si>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</si>
  <si>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</si>
  <si>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</si>
  <si>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</si>
  <si>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</si>
  <si>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</si>
  <si>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</si>
  <si>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</si>
  <si>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</si>
  <si>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</si>
  <si>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</si>
  <si>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</si>
  <si>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</si>
  <si>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</si>
  <si>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</si>
  <si>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</si>
  <si>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</si>
  <si>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</si>
  <si>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</si>
  <si>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</si>
  <si>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</si>
  <si>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</si>
  <si>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</si>
  <si>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</si>
  <si>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</si>
  <si>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</si>
  <si>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</si>
  <si>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</si>
  <si>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</si>
  <si>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</si>
  <si>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</si>
  <si>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</si>
  <si>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</si>
  <si>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</si>
  <si>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</si>
  <si>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</si>
  <si>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</si>
  <si>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</si>
  <si>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</si>
  <si>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</si>
  <si>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</si>
  <si>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</si>
  <si>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</si>
  <si>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</si>
  <si>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</si>
  <si>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</si>
  <si>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</si>
  <si>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</si>
  <si>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</si>
  <si>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</si>
  <si>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</si>
  <si>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</si>
  <si>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</si>
  <si>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</si>
  <si>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</si>
  <si>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</si>
  <si>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</si>
  <si>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</si>
  <si>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</si>
  <si>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</si>
  <si>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</si>
  <si>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</si>
  <si>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</si>
  <si>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</si>
  <si>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</si>
  <si>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</si>
  <si>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</si>
  <si>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</si>
  <si>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</si>
  <si>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</si>
  <si>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</si>
  <si>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</si>
  <si>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</si>
  <si>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</si>
  <si>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</si>
  <si>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</si>
  <si>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</si>
  <si>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</si>
  <si>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</si>
  <si>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</si>
  <si>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</si>
  <si>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</si>
  <si>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</si>
  <si>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</si>
  <si>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</si>
  <si>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</si>
  <si>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</si>
  <si>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</si>
  <si>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</si>
  <si>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</si>
  <si>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</si>
  <si>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</si>
  <si>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</si>
  <si>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</si>
  <si>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</si>
  <si>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</si>
  <si>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</si>
  <si>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</si>
  <si>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</si>
  <si>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</si>
  <si>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</si>
  <si>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</si>
  <si>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</si>
  <si>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</si>
  <si>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</si>
  <si>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</si>
  <si>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</si>
  <si>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</si>
  <si>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</si>
  <si>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</si>
  <si>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</si>
  <si>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</si>
  <si>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</si>
  <si>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</si>
  <si>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</si>
  <si>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</si>
  <si>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</si>
  <si>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</si>
  <si>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</si>
  <si>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</si>
  <si>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</si>
  <si>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</si>
  <si>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</si>
  <si>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</si>
  <si>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</si>
  <si>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</si>
  <si>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</si>
  <si>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</si>
  <si>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</si>
  <si>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</si>
  <si>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</si>
  <si>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</si>
  <si>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</si>
  <si>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</si>
  <si>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</si>
  <si>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</si>
  <si>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</si>
  <si>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</si>
  <si>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</si>
  <si>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</si>
  <si>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</si>
  <si>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</si>
  <si>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</si>
  <si>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</si>
  <si>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</si>
  <si>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</si>
  <si>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</si>
  <si>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</si>
  <si>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</si>
  <si>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</si>
  <si>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</si>
  <si>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</si>
  <si>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</si>
  <si>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</si>
  <si>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</si>
  <si>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</si>
  <si>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</si>
  <si>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</si>
  <si>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</si>
  <si>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</si>
  <si>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</si>
  <si>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</si>
  <si>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</si>
  <si>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</si>
  <si>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</si>
  <si>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</si>
  <si>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</si>
  <si>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</si>
  <si>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</si>
  <si>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</si>
  <si>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</si>
  <si>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</si>
  <si>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</si>
  <si>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</si>
  <si>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</si>
  <si>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</si>
  <si>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</si>
  <si>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</si>
  <si>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</si>
  <si>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</si>
  <si>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</si>
  <si>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</si>
  <si>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</si>
  <si>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</si>
  <si>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</si>
  <si>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</si>
  <si>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</si>
  <si>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</si>
  <si>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</si>
  <si>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</si>
  <si>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</si>
  <si>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</si>
  <si>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</si>
  <si>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</si>
  <si>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</si>
  <si>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</si>
  <si>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</si>
  <si>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</si>
  <si>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</si>
  <si>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</si>
  <si>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</si>
  <si>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</si>
  <si>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</si>
  <si>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</si>
  <si>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</si>
  <si>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</si>
  <si>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</si>
  <si>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</si>
  <si>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</si>
  <si>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</si>
  <si>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</si>
  <si>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</si>
  <si>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</si>
  <si>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</si>
  <si>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</si>
  <si>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</si>
  <si>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</si>
  <si>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</si>
  <si>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</si>
  <si>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</si>
  <si>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</si>
  <si>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</si>
  <si>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</si>
  <si>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</si>
  <si>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</si>
  <si>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</si>
  <si>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</si>
  <si>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</si>
  <si>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</si>
  <si>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</si>
  <si>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</si>
  <si>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</si>
  <si>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</si>
  <si>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</si>
  <si>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</si>
  <si>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</si>
  <si>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</si>
  <si>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</si>
  <si>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</si>
  <si>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</si>
  <si>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</si>
  <si>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</si>
  <si>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</si>
  <si>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</si>
  <si>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</si>
  <si>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</si>
  <si>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</si>
  <si>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</si>
  <si>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</si>
  <si>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</si>
  <si>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</si>
  <si>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</si>
  <si>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</si>
  <si>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</si>
  <si>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</si>
  <si>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</si>
  <si>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</si>
  <si>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</si>
  <si>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</si>
  <si>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</si>
  <si>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</si>
  <si>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</si>
  <si>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</si>
  <si>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</si>
  <si>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</si>
  <si>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</si>
  <si>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</si>
  <si>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</si>
  <si>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</si>
  <si>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</si>
  <si>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</si>
  <si>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</si>
  <si>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</si>
  <si>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</si>
  <si>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</si>
  <si>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</si>
  <si>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</si>
  <si>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</si>
  <si>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</si>
  <si>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</si>
  <si>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</si>
  <si>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</si>
  <si>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</si>
  <si>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</si>
  <si>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</si>
  <si>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</si>
  <si>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</si>
  <si>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</si>
  <si>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</si>
  <si>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</si>
  <si>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</si>
  <si>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</si>
  <si>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</si>
  <si>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</si>
  <si>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</si>
  <si>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</si>
  <si>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</si>
  <si>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</si>
  <si>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</si>
  <si>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</si>
  <si>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</si>
  <si>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</si>
  <si>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</si>
  <si>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</si>
  <si>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</si>
  <si>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</si>
  <si>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</si>
  <si>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</si>
  <si>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</si>
  <si>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</si>
  <si>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</si>
  <si>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</si>
  <si>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</si>
  <si>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</si>
  <si>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</si>
  <si>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</si>
  <si>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</si>
  <si>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</si>
  <si>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</si>
  <si>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</si>
  <si>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</si>
  <si>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</si>
  <si>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</si>
  <si>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</si>
  <si>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</si>
  <si>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</si>
  <si>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</si>
  <si>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</si>
  <si>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</si>
  <si>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</si>
  <si>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</si>
  <si>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</si>
  <si>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</si>
  <si>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</si>
  <si>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</si>
  <si>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</si>
  <si>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</si>
  <si>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</si>
  <si>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</si>
  <si>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</si>
  <si>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</si>
  <si>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</si>
  <si>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</si>
  <si>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</si>
  <si>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</si>
  <si>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</si>
  <si>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</si>
  <si>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</si>
  <si>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</si>
  <si>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</si>
  <si>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</si>
  <si>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</si>
  <si>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</si>
  <si>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</si>
  <si>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</si>
  <si>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</si>
  <si>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</si>
  <si>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</si>
  <si>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</si>
  <si>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</si>
  <si>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</si>
  <si>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</si>
  <si>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</si>
  <si>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</si>
  <si>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</si>
  <si>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</si>
  <si>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</si>
  <si>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</si>
  <si>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</si>
  <si>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</si>
  <si>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</si>
  <si>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</si>
  <si>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</si>
  <si>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</si>
  <si>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</si>
  <si>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</si>
  <si>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</si>
  <si>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</si>
  <si>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</si>
  <si>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</si>
  <si>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</si>
  <si>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</si>
  <si>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</si>
  <si>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</si>
  <si>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</si>
  <si>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</si>
  <si>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</si>
  <si>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</si>
  <si>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</si>
  <si>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</si>
  <si>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</si>
  <si>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</si>
  <si>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</si>
  <si>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</si>
  <si>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</si>
  <si>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</si>
  <si>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</si>
  <si>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</si>
  <si>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</si>
  <si>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</si>
  <si>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</si>
  <si>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</si>
  <si>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</si>
  <si>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</si>
  <si>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</si>
  <si>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</si>
  <si>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</si>
  <si>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</si>
  <si>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</si>
  <si>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</si>
  <si>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</si>
  <si>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</si>
  <si>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</si>
  <si>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</si>
  <si>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</si>
  <si>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</si>
  <si>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</si>
  <si>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</si>
  <si>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</si>
  <si>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</si>
  <si>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</si>
  <si>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</si>
  <si>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</si>
  <si>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</si>
  <si>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</si>
  <si>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</si>
  <si>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</si>
  <si>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</si>
  <si>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</si>
  <si>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</si>
  <si>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</si>
  <si>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</si>
  <si>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</si>
  <si>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</si>
  <si>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</si>
  <si>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</si>
  <si>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</si>
  <si>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</si>
  <si>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</si>
  <si>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</si>
  <si>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</si>
  <si>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</si>
  <si>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</si>
  <si>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</si>
  <si>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</si>
  <si>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</si>
  <si>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</si>
  <si>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</si>
  <si>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</si>
  <si>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</si>
  <si>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</si>
  <si>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</si>
  <si>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</si>
  <si>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</si>
  <si>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</si>
  <si>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</si>
  <si>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</si>
  <si>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</si>
  <si>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</si>
  <si>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</si>
  <si>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</si>
  <si>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</si>
  <si>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</si>
  <si>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</si>
  <si>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</si>
  <si>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</si>
  <si>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</si>
  <si>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</si>
  <si>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</si>
  <si>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</si>
  <si>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</si>
  <si>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</si>
  <si>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</si>
  <si>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</si>
  <si>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</si>
  <si>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</si>
  <si>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</si>
  <si>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</si>
  <si>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</si>
  <si>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</si>
  <si>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</si>
  <si>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</si>
  <si>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</si>
  <si>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</si>
  <si>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</si>
  <si>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</si>
  <si>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</si>
  <si>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</si>
  <si>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</si>
  <si>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</si>
  <si>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</si>
  <si>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</si>
  <si>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</si>
  <si>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</si>
  <si>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</si>
  <si>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</si>
  <si>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</si>
  <si>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</si>
  <si>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</si>
  <si>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</si>
  <si>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</si>
  <si>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</si>
  <si>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</si>
  <si>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</si>
  <si>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</si>
  <si>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</si>
  <si>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</si>
  <si>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</si>
  <si>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</si>
  <si>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</si>
  <si>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</si>
  <si>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</si>
  <si>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</si>
  <si>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</si>
  <si>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</si>
  <si>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</si>
  <si>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</si>
  <si>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</si>
  <si>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</si>
  <si>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</si>
  <si>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</si>
  <si>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</si>
  <si>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</si>
  <si>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</si>
  <si>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</si>
  <si>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</si>
  <si>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</si>
  <si>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</si>
  <si>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</si>
  <si>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</si>
  <si>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</si>
  <si>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</si>
  <si>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</si>
  <si>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</si>
  <si>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</si>
  <si>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</si>
  <si>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</si>
  <si>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</si>
  <si>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</si>
  <si>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</si>
  <si>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</si>
  <si>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</si>
  <si>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</si>
  <si>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</si>
  <si>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</si>
  <si>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</si>
  <si>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</si>
  <si>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</si>
  <si>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</si>
  <si>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</si>
  <si>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</si>
  <si>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</si>
  <si>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</si>
  <si>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</si>
  <si>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</si>
  <si>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</si>
  <si>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</si>
  <si>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</si>
  <si>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</si>
  <si>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</si>
  <si>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</si>
  <si>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</si>
  <si>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</si>
  <si>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</si>
  <si>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</si>
  <si>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</si>
  <si>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</si>
  <si>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</si>
  <si>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</si>
  <si>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</si>
  <si>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</si>
  <si>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</si>
  <si>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</si>
  <si>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</si>
  <si>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</si>
  <si>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</si>
  <si>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</si>
  <si>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</si>
  <si>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</si>
  <si>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</si>
  <si>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</si>
  <si>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</si>
  <si>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</si>
  <si>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</si>
  <si>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</si>
  <si>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</si>
  <si>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</si>
  <si>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</si>
  <si>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</si>
  <si>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</si>
  <si>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</si>
  <si>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</si>
  <si>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</si>
  <si>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</si>
  <si>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</si>
  <si>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</si>
  <si>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</si>
  <si>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</si>
  <si>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</si>
  <si>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</si>
  <si>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</si>
  <si>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</si>
  <si>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</si>
  <si>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</si>
  <si>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</si>
  <si>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</si>
  <si>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</si>
  <si>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</si>
  <si>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</si>
  <si>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</si>
  <si>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</si>
  <si>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</si>
  <si>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</si>
  <si>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</si>
  <si>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</si>
  <si>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</si>
  <si>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</si>
  <si>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</si>
  <si>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</si>
  <si>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</si>
  <si>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</si>
  <si>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</si>
  <si>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</si>
  <si>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</si>
  <si>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</si>
  <si>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</si>
  <si>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</si>
  <si>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</si>
  <si>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</si>
  <si>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</si>
  <si>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</si>
  <si>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</si>
  <si>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</si>
  <si>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</si>
  <si>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</si>
  <si>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</si>
  <si>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</si>
  <si>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</si>
  <si>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</si>
  <si>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</si>
  <si>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</si>
  <si>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</si>
  <si>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</si>
  <si>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</si>
  <si>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</si>
  <si>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</si>
  <si>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</si>
  <si>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</si>
  <si>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</si>
  <si>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</si>
  <si>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</si>
  <si>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</si>
  <si>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</si>
  <si>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</si>
  <si>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</si>
  <si>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</si>
  <si>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</si>
  <si>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</si>
  <si>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</si>
  <si>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</si>
  <si>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</si>
  <si>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</si>
  <si>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</si>
  <si>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</si>
  <si>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</si>
  <si>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</si>
  <si>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</si>
  <si>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</si>
  <si>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</si>
  <si>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</si>
  <si>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</si>
  <si>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</si>
  <si>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</si>
  <si>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</si>
  <si>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</si>
  <si>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</si>
  <si>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</si>
  <si>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</si>
  <si>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</si>
  <si>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</si>
  <si>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</si>
  <si>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</si>
  <si>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</si>
  <si>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</si>
  <si>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</si>
  <si>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</si>
  <si>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</si>
  <si>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</si>
  <si>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</si>
  <si>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</si>
  <si>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</si>
  <si>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</si>
  <si>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</si>
  <si>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</si>
  <si>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</si>
  <si>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</si>
  <si>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</si>
  <si>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</si>
  <si>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</si>
  <si>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</si>
  <si>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</si>
  <si>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</si>
  <si>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</si>
  <si>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</si>
  <si>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</si>
  <si>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</si>
  <si>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</si>
  <si>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</si>
  <si>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</si>
  <si>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</si>
  <si>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</si>
  <si>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</si>
  <si>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</si>
  <si>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</si>
  <si>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</si>
  <si>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</si>
  <si>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</si>
  <si>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</si>
  <si>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</si>
  <si>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</si>
  <si>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</si>
  <si>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</si>
  <si>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</si>
  <si>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</si>
  <si>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</si>
  <si>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</si>
  <si>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</si>
  <si>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</si>
  <si>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</si>
  <si>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</si>
  <si>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</si>
  <si>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</si>
  <si>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</si>
  <si>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</si>
  <si>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</si>
  <si>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</si>
  <si>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</si>
  <si>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</si>
  <si>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</si>
  <si>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</si>
  <si>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</si>
  <si>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</si>
  <si>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</si>
  <si>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</si>
  <si>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</si>
  <si>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</si>
  <si>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</si>
  <si>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</si>
  <si>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</si>
  <si>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</si>
  <si>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</si>
  <si>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</si>
  <si>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</si>
  <si>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</si>
  <si>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</si>
  <si>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</si>
  <si>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</si>
  <si>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</si>
  <si>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</si>
  <si>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</si>
  <si>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</si>
  <si>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</si>
  <si>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</si>
  <si>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</si>
  <si>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</si>
  <si>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</si>
  <si>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</si>
  <si>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</si>
  <si>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</si>
  <si>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</si>
  <si>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</si>
  <si>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</si>
  <si>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</si>
  <si>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</si>
  <si>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</si>
  <si>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</si>
  <si>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</si>
  <si>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</si>
  <si>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</si>
  <si>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</si>
  <si>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</si>
  <si>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</si>
  <si>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</si>
  <si>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</si>
  <si>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</si>
  <si>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</si>
  <si>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</si>
  <si>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</si>
  <si>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</si>
  <si>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</si>
  <si>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</si>
  <si>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</si>
  <si>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</si>
  <si>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</si>
  <si>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</si>
  <si>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</si>
  <si>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</si>
  <si>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</si>
  <si>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</si>
  <si>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</si>
  <si>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</si>
  <si>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</si>
  <si>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</si>
  <si>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</si>
  <si>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</si>
  <si>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</si>
  <si>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</si>
  <si>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</si>
  <si>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</si>
  <si>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</si>
  <si>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</si>
  <si>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</si>
  <si>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</si>
  <si>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</si>
  <si>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</si>
  <si>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</si>
  <si>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</si>
  <si>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</si>
  <si>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</si>
  <si>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</si>
  <si>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</si>
  <si>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</si>
  <si>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</si>
  <si>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</si>
  <si>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</si>
  <si>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</si>
  <si>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</si>
  <si>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</si>
  <si>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</si>
  <si>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</si>
  <si>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</si>
  <si>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</si>
  <si>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</si>
  <si>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</si>
  <si>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</si>
  <si>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</si>
  <si>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</si>
  <si>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</si>
  <si>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</si>
  <si>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</si>
  <si>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</si>
  <si>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</si>
  <si>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</si>
  <si>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</si>
  <si>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</si>
  <si>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</si>
  <si>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</si>
  <si>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</si>
  <si>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</si>
  <si>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</si>
  <si>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</si>
  <si>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</si>
  <si>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</si>
  <si>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</si>
  <si>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</si>
  <si>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</si>
  <si>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</si>
  <si>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</si>
  <si>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</si>
  <si>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</si>
  <si>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</si>
  <si>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</si>
  <si>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</si>
  <si>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</si>
  <si>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</si>
  <si>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</si>
  <si>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</si>
  <si>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</si>
  <si>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</si>
  <si>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</si>
  <si>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</si>
  <si>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</si>
  <si>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</si>
  <si>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</si>
  <si>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</si>
  <si>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</si>
  <si>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</si>
  <si>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</si>
  <si>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</si>
  <si>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</si>
  <si>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</si>
  <si>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</si>
  <si>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</si>
  <si>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</si>
  <si>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</si>
  <si>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</si>
  <si>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</si>
  <si>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</si>
  <si>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</si>
  <si>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</si>
  <si>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</si>
  <si>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</si>
  <si>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</si>
  <si>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</si>
  <si>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</si>
  <si>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</si>
  <si>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</si>
  <si>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</si>
  <si>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</si>
  <si>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</si>
  <si>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</si>
  <si>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</si>
  <si>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</si>
  <si>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</si>
  <si>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</si>
  <si>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</si>
  <si>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</si>
  <si>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</si>
  <si>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</si>
  <si>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</si>
  <si>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</si>
  <si>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</si>
  <si>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</si>
  <si>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</si>
  <si>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</si>
  <si>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</si>
  <si>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</si>
  <si>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</si>
  <si>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</si>
  <si>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</si>
  <si>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</si>
  <si>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</si>
  <si>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</si>
  <si>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</si>
  <si>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</si>
  <si>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</si>
  <si>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</si>
  <si>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</si>
  <si>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</si>
  <si>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</si>
  <si>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</si>
  <si>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</si>
  <si>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</si>
  <si>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</si>
  <si>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</si>
  <si>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</si>
  <si>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</si>
  <si>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</si>
  <si>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</si>
  <si>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</si>
  <si>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</si>
  <si>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</si>
  <si>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</si>
  <si>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</si>
  <si>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</si>
  <si>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</si>
  <si>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</si>
  <si>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</si>
  <si>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</si>
  <si>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</si>
  <si>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</si>
  <si>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</si>
  <si>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</si>
  <si>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</si>
  <si>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</si>
  <si>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</si>
  <si>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</si>
  <si>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</si>
  <si>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</si>
  <si>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</si>
  <si>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</si>
  <si>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</si>
  <si>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</si>
  <si>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</si>
  <si>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</si>
  <si>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</si>
  <si>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</si>
  <si>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</si>
  <si>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</si>
  <si>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</si>
  <si>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</si>
  <si>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</si>
  <si>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</si>
  <si>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</si>
  <si>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</si>
  <si>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</si>
  <si>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</si>
  <si>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</si>
  <si>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</si>
  <si>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</si>
  <si>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</si>
  <si>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</si>
  <si>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</si>
  <si>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</si>
  <si>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</si>
  <si>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</si>
  <si>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</si>
  <si>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</si>
  <si>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</si>
  <si>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</si>
  <si>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</si>
  <si>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</si>
  <si>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</si>
  <si>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</si>
  <si>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</si>
  <si>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</si>
  <si>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</si>
  <si>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</si>
  <si>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</si>
  <si>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</si>
  <si>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</si>
  <si>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</si>
  <si>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</si>
  <si>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</si>
  <si>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</si>
  <si>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</si>
  <si>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</si>
  <si>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</si>
  <si>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</si>
  <si>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</si>
  <si>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</si>
  <si>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</si>
  <si>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</si>
  <si>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</si>
  <si>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</si>
  <si>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</si>
  <si>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</si>
  <si>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</si>
  <si>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</si>
  <si>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</si>
  <si>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</si>
  <si>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</si>
  <si>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</si>
  <si>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</si>
  <si>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</si>
  <si>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</si>
  <si>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</si>
  <si>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</si>
  <si>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</si>
  <si>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</si>
  <si>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</si>
  <si>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</si>
  <si>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</si>
  <si>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</si>
  <si>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</si>
  <si>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</si>
  <si>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</si>
  <si>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</si>
  <si>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</si>
  <si>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</si>
  <si>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</si>
  <si>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</si>
  <si>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</si>
  <si>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</si>
  <si>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</si>
  <si>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</si>
  <si>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</si>
  <si>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</si>
  <si>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</si>
  <si>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</si>
  <si>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</si>
  <si>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</si>
  <si>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</si>
  <si>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</si>
  <si>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</si>
  <si>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</si>
  <si>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</si>
  <si>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</si>
  <si>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</si>
  <si>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</si>
  <si>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</si>
  <si>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</si>
  <si>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</si>
  <si>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</si>
  <si>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</si>
  <si>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</si>
  <si>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</si>
  <si>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</si>
  <si>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</si>
  <si>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</si>
  <si>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</si>
  <si>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</si>
  <si>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</si>
  <si>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</si>
  <si>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</si>
  <si>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</si>
  <si>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</si>
  <si>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</si>
  <si>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</si>
  <si>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</si>
  <si>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</si>
  <si>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</si>
  <si>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</si>
  <si>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</si>
  <si>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</si>
  <si>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</si>
  <si>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</si>
  <si>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</si>
  <si>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</si>
  <si>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</si>
  <si>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</si>
  <si>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</si>
  <si>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</si>
  <si>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</si>
  <si>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</si>
  <si>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</si>
  <si>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</si>
  <si>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</si>
  <si>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</si>
  <si>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</si>
  <si>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</si>
  <si>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</si>
  <si>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</si>
  <si>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</si>
  <si>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</si>
  <si>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</si>
  <si>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</si>
  <si>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</si>
  <si>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</si>
  <si>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</si>
  <si>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</si>
  <si>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</si>
  <si>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</si>
  <si>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</si>
  <si>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</si>
  <si>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</si>
  <si>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</si>
  <si>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</si>
  <si>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</si>
  <si>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</si>
  <si>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</si>
  <si>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</si>
  <si>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</si>
  <si>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</si>
  <si>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</si>
  <si>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</si>
  <si>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</si>
  <si>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</si>
  <si>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</si>
  <si>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</si>
  <si>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</si>
  <si>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</si>
  <si>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</si>
  <si>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</si>
  <si>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</si>
  <si>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</si>
  <si>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</si>
  <si>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</si>
  <si>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</si>
  <si>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</si>
  <si>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</si>
  <si>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</si>
  <si>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</si>
  <si>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</si>
  <si>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</si>
  <si>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</si>
  <si>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</si>
  <si>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</si>
  <si>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</si>
  <si>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</si>
  <si>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</si>
  <si>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</si>
  <si>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</si>
  <si>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</si>
  <si>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</si>
  <si>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</si>
  <si>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</si>
  <si>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</si>
  <si>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</si>
  <si>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</si>
  <si>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</si>
  <si>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</si>
  <si>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</si>
  <si>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</si>
  <si>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</si>
  <si>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</si>
  <si>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</si>
  <si>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</si>
  <si>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</si>
  <si>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</si>
  <si>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</si>
  <si>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</si>
  <si>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</si>
  <si>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</si>
  <si>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</si>
  <si>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</si>
  <si>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</si>
  <si>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</si>
  <si>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</si>
  <si>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</si>
  <si>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</si>
  <si>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</si>
  <si>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</si>
  <si>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</si>
  <si>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</si>
  <si>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</si>
  <si>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</si>
  <si>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</si>
  <si>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</si>
  <si>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</si>
  <si>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</si>
  <si>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</si>
  <si>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</si>
  <si>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</si>
  <si>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</si>
  <si>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</si>
  <si>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</si>
  <si>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</si>
  <si>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</si>
  <si>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</si>
  <si>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</si>
  <si>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</si>
  <si>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</si>
  <si>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</si>
  <si>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</si>
  <si>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</si>
  <si>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</si>
  <si>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</si>
  <si>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</si>
  <si>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</si>
  <si>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</si>
  <si>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</si>
  <si>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</si>
  <si>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</si>
  <si>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</si>
  <si>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</si>
  <si>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</si>
  <si>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</si>
  <si>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</si>
  <si>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</si>
  <si>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</si>
  <si>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</si>
  <si>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</si>
  <si>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</si>
  <si>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</si>
  <si>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</si>
  <si>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</si>
  <si>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</si>
  <si>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</si>
  <si>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</si>
  <si>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</si>
  <si>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</si>
  <si>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</si>
  <si>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</si>
  <si>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</si>
  <si>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</si>
  <si>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</si>
  <si>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</si>
  <si>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</si>
  <si>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</si>
  <si>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</si>
  <si>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</si>
  <si>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</si>
  <si>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</si>
  <si>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</si>
  <si>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</si>
  <si>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</si>
  <si>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</si>
  <si>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</si>
  <si>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</si>
  <si>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</si>
  <si>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</si>
  <si>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</si>
  <si>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</si>
  <si>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</si>
  <si>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</si>
  <si>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</si>
  <si>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</si>
  <si>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</si>
  <si>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</si>
  <si>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</si>
  <si>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</si>
  <si>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</si>
  <si>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</si>
  <si>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</si>
  <si>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</si>
  <si>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</si>
  <si>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</si>
  <si>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</si>
  <si>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</si>
  <si>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</si>
  <si>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</si>
  <si>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</si>
  <si>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</si>
  <si>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</si>
  <si>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</si>
  <si>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</si>
  <si>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</si>
  <si>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</si>
  <si>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</si>
  <si>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</si>
  <si>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</si>
  <si>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</si>
  <si>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</si>
  <si>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</si>
  <si>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</si>
  <si>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</si>
  <si>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</si>
  <si>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</si>
  <si>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</si>
  <si>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</si>
  <si>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</si>
  <si>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</si>
  <si>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</si>
  <si>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</si>
  <si>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</si>
  <si>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</si>
  <si>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</si>
  <si>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</si>
  <si>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</si>
  <si>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</si>
  <si>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</si>
  <si>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</si>
  <si>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</si>
  <si>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</si>
  <si>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</si>
  <si>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</si>
  <si>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</si>
  <si>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</si>
  <si>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</si>
  <si>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</si>
  <si>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</si>
  <si>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</si>
  <si>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</si>
  <si>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</si>
  <si>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</si>
  <si>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</si>
  <si>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</si>
  <si>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</si>
  <si>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</si>
  <si>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</si>
  <si>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</si>
  <si>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</si>
  <si>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</si>
  <si>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</si>
  <si>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</si>
  <si>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</si>
  <si>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</si>
  <si>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</si>
  <si>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</si>
  <si>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</si>
  <si>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</si>
  <si>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</si>
  <si>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</si>
  <si>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</si>
  <si>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</si>
  <si>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</si>
  <si>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</si>
  <si>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</si>
  <si>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</si>
  <si>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</si>
  <si>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</si>
  <si>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</si>
  <si>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</si>
  <si>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</si>
  <si>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</si>
  <si>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</si>
  <si>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</si>
  <si>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</si>
  <si>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</si>
  <si>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</si>
  <si>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</si>
  <si>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</si>
  <si>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</si>
  <si>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</si>
  <si>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</si>
  <si>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</si>
  <si>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</si>
  <si>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</si>
  <si>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</si>
  <si>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</si>
  <si>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</si>
  <si>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</si>
  <si>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</si>
  <si>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</si>
  <si>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</si>
  <si>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</si>
  <si>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</si>
  <si>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</si>
  <si>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</si>
  <si>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</si>
  <si>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</si>
  <si>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</si>
  <si>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</si>
  <si>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</si>
  <si>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</si>
  <si>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</si>
  <si>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</si>
  <si>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</si>
  <si>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</si>
  <si>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</si>
  <si>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</si>
  <si>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</si>
  <si>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</si>
  <si>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</si>
  <si>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</si>
  <si>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</si>
  <si>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</si>
  <si>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</si>
  <si>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</si>
  <si>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</si>
  <si>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</si>
  <si>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</si>
  <si>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</si>
  <si>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</si>
  <si>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</si>
  <si>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</si>
  <si>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</si>
  <si>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</si>
  <si>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</si>
  <si>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</si>
  <si>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</si>
  <si>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</si>
  <si>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</si>
  <si>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</si>
  <si>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</si>
  <si>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</si>
  <si>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</si>
  <si>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</si>
  <si>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</si>
  <si>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</si>
  <si>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</si>
  <si>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</si>
  <si>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</si>
  <si>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</si>
  <si>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</si>
  <si>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</si>
  <si>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</si>
  <si>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</si>
  <si>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</si>
  <si>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</si>
  <si>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</si>
  <si>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</si>
  <si>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</si>
  <si>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</si>
  <si>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</si>
  <si>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</si>
  <si>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</si>
  <si>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</si>
  <si>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</si>
  <si>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</si>
  <si>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</si>
  <si>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</si>
  <si>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</si>
  <si>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</si>
  <si>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</si>
  <si>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</si>
  <si>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</si>
  <si>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</si>
  <si>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</si>
  <si>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</si>
  <si>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</si>
  <si>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</si>
  <si>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</si>
  <si>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</si>
  <si>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</si>
  <si>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</si>
  <si>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</si>
  <si>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</si>
  <si>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</si>
  <si>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</si>
  <si>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</si>
  <si>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</si>
  <si>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</si>
  <si>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</si>
  <si>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</si>
  <si>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</si>
  <si>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</si>
  <si>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</si>
  <si>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</si>
  <si>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</si>
  <si>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</si>
  <si>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</si>
  <si>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</si>
  <si>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</si>
  <si>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</si>
  <si>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</si>
  <si>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</si>
  <si>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</si>
  <si>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</si>
  <si>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</si>
  <si>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</si>
  <si>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</si>
  <si>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</si>
  <si>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</si>
  <si>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</si>
  <si>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</si>
  <si>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</si>
  <si>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</si>
  <si>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</si>
  <si>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</si>
  <si>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</si>
  <si>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</si>
  <si>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</si>
  <si>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</si>
  <si>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</si>
  <si>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</si>
  <si>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</si>
  <si>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</si>
  <si>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</si>
  <si>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</si>
  <si>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</si>
  <si>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</si>
  <si>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</si>
  <si>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</si>
  <si>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</si>
  <si>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</si>
  <si>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</si>
  <si>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</si>
  <si>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</si>
  <si>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</si>
  <si>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</si>
  <si>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</si>
  <si>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</si>
  <si>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</si>
  <si>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</si>
  <si>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</si>
  <si>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</si>
  <si>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</si>
  <si>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</si>
  <si>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</si>
  <si>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</si>
  <si>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</si>
  <si>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</si>
  <si>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</si>
  <si>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</si>
  <si>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</si>
  <si>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</si>
  <si>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</si>
  <si>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</si>
  <si>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</si>
  <si>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</si>
  <si>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</si>
  <si>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</si>
  <si>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</si>
  <si>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</si>
  <si>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</si>
  <si>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</si>
  <si>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</si>
  <si>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</si>
  <si>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</si>
  <si>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</si>
  <si>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</si>
  <si>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</si>
  <si>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</si>
  <si>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</si>
  <si>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</si>
  <si>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</si>
  <si>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</si>
  <si>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</si>
  <si>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</si>
  <si>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</si>
  <si>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</si>
  <si>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</si>
  <si>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</si>
  <si>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</si>
  <si>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</si>
  <si>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</si>
  <si>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</si>
  <si>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</si>
  <si>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</si>
  <si>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</si>
  <si>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</si>
  <si>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</si>
  <si>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</si>
  <si>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</si>
  <si>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</si>
  <si>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</si>
  <si>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</si>
  <si>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</si>
  <si>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</si>
  <si>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</si>
  <si>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</si>
  <si>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</si>
  <si>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</si>
  <si>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</si>
  <si>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</si>
  <si>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</si>
  <si>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</si>
  <si>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</si>
  <si>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</si>
  <si>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</si>
  <si>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</si>
  <si>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</si>
  <si>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</si>
  <si>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</si>
  <si>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</si>
  <si>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</si>
  <si>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</si>
  <si>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</si>
  <si>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</si>
  <si>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</si>
  <si>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</si>
  <si>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</si>
  <si>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</si>
  <si>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</si>
  <si>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</si>
  <si>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</si>
  <si>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</si>
  <si>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</si>
  <si>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</si>
  <si>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</si>
  <si>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</si>
  <si>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</si>
  <si>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</si>
  <si>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</si>
  <si>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</si>
  <si>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</si>
  <si>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</si>
  <si>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</si>
  <si>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</si>
  <si>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</si>
  <si>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</si>
  <si>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</si>
  <si>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</si>
  <si>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</si>
  <si>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</si>
  <si>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</si>
  <si>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</si>
  <si>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</si>
  <si>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</si>
  <si>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</si>
  <si>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</si>
  <si>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</si>
  <si>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</si>
  <si>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</si>
  <si>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</si>
  <si>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</si>
  <si>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</si>
  <si>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</si>
  <si>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</si>
  <si>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</si>
  <si>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</si>
  <si>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</si>
  <si>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</si>
  <si>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</si>
  <si>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</si>
  <si>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</si>
  <si>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</si>
  <si>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</si>
  <si>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</si>
  <si>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</si>
  <si>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</si>
  <si>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</si>
  <si>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</si>
  <si>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</si>
  <si>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</si>
  <si>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</si>
  <si>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</si>
  <si>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</si>
  <si>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</si>
  <si>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</si>
  <si>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</si>
  <si>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</si>
  <si>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</si>
  <si>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</si>
  <si>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</si>
  <si>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</si>
  <si>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</si>
  <si>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</si>
  <si>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</si>
  <si>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</si>
  <si>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</si>
  <si>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</si>
  <si>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</si>
  <si>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</si>
  <si>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</si>
  <si>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</si>
  <si>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</si>
  <si>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</si>
  <si>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</si>
  <si>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</si>
  <si>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</si>
  <si>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</si>
  <si>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</si>
  <si>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</si>
  <si>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</si>
  <si>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</si>
  <si>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</si>
  <si>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</si>
  <si>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</si>
  <si>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</si>
  <si>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</si>
  <si>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</si>
  <si>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</si>
  <si>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</si>
  <si>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</si>
  <si>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</si>
  <si>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</si>
  <si>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</si>
  <si>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</si>
  <si>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</si>
  <si>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</si>
  <si>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</si>
  <si>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</si>
  <si>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</si>
  <si>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</si>
  <si>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</si>
  <si>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</si>
  <si>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</si>
  <si>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</si>
  <si>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</si>
  <si>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</si>
  <si>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</si>
  <si>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</si>
  <si>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</si>
  <si>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</si>
  <si>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</si>
  <si>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</si>
  <si>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</si>
  <si>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</si>
  <si>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</si>
  <si>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</si>
  <si>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</si>
  <si>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</si>
  <si>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</si>
  <si>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</si>
  <si>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</si>
  <si>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</si>
  <si>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</si>
  <si>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</si>
  <si>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</si>
  <si>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</si>
  <si>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</si>
  <si>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</si>
  <si>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</si>
  <si>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</si>
  <si>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</si>
  <si>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</si>
  <si>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</si>
  <si>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</si>
  <si>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</si>
  <si>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</si>
  <si>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</si>
  <si>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</si>
  <si>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</si>
  <si>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</si>
  <si>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</si>
  <si>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</si>
  <si>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</si>
  <si>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</si>
  <si>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</si>
  <si>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</si>
  <si>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</si>
  <si>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</si>
  <si>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</si>
  <si>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</si>
  <si>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</si>
  <si>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</si>
  <si>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</si>
  <si>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</si>
  <si>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</si>
  <si>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</si>
  <si>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</si>
  <si>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</si>
  <si>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</si>
  <si>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</si>
  <si>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</si>
  <si>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</si>
  <si>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</si>
  <si>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</si>
  <si>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</si>
  <si>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</si>
  <si>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</si>
  <si>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</si>
  <si>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</si>
  <si>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</si>
  <si>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</si>
  <si>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</si>
  <si>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</si>
  <si>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</si>
  <si>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</si>
  <si>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</si>
  <si>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</si>
  <si>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</si>
  <si>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</si>
  <si>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</si>
  <si>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</si>
  <si>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</si>
  <si>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</si>
  <si>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</si>
  <si>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</si>
  <si>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</si>
  <si>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</si>
  <si>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</si>
  <si>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</si>
  <si>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</si>
  <si>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</si>
  <si>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</si>
  <si>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</si>
  <si>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</si>
  <si>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</si>
  <si>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</si>
  <si>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</si>
  <si>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</si>
  <si>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</si>
  <si>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</si>
  <si>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</si>
  <si>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</si>
  <si>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</si>
  <si>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</si>
  <si>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</si>
  <si>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</si>
  <si>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</si>
  <si>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</si>
  <si>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</si>
  <si>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</si>
  <si>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</si>
  <si>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</si>
  <si>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</si>
  <si>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</si>
  <si>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</si>
  <si>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</si>
  <si>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</si>
  <si>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</si>
  <si>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</si>
  <si>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</si>
  <si>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</si>
  <si>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</si>
  <si>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</si>
  <si>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</si>
  <si>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</si>
  <si>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</si>
  <si>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</si>
  <si>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</si>
  <si>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</si>
  <si>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</si>
  <si>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</si>
  <si>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</si>
  <si>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</si>
  <si>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</si>
  <si>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</si>
  <si>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</si>
  <si>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</si>
  <si>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</si>
  <si>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</si>
  <si>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</si>
  <si>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</si>
  <si>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</si>
  <si>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</si>
  <si>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</si>
  <si>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</si>
  <si>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</si>
  <si>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</si>
  <si>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</si>
  <si>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</si>
  <si>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</si>
  <si>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</si>
  <si>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</si>
  <si>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</si>
  <si>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</si>
  <si>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</si>
  <si>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</si>
  <si>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</si>
  <si>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</si>
  <si>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</si>
  <si>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</si>
  <si>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</si>
  <si>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</si>
  <si>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</si>
  <si>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</si>
  <si>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</si>
  <si>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</si>
  <si>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</si>
  <si>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</si>
  <si>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</si>
  <si>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</si>
  <si>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</si>
  <si>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</si>
  <si>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</si>
  <si>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</si>
  <si>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</si>
  <si>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</si>
  <si>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</si>
  <si>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</si>
  <si>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</si>
  <si>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</si>
  <si>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</si>
  <si>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</si>
  <si>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</si>
  <si>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</si>
  <si>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</si>
  <si>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</si>
  <si>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</si>
  <si>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</si>
  <si>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</si>
  <si>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</si>
  <si>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</si>
  <si>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</si>
  <si>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</si>
  <si>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</si>
  <si>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</si>
  <si>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</si>
  <si>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</si>
  <si>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</si>
  <si>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</si>
  <si>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</si>
  <si>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</si>
  <si>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</si>
  <si>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</si>
  <si>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</si>
  <si>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</si>
  <si>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</si>
  <si>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</si>
  <si>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</si>
  <si>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</si>
  <si>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</si>
  <si>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</si>
  <si>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</si>
  <si>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</si>
  <si>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</si>
  <si>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</si>
  <si>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</si>
  <si>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</si>
  <si>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</si>
  <si>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</si>
  <si>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</si>
  <si>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</si>
  <si>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</si>
  <si>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</si>
  <si>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</si>
  <si>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</si>
  <si>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</si>
  <si>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</si>
  <si>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</si>
  <si>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</si>
  <si>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</si>
  <si>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</si>
  <si>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</si>
  <si>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</si>
  <si>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</si>
  <si>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</si>
  <si>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</si>
  <si>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</si>
  <si>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</si>
  <si>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</si>
  <si>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</si>
  <si>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</si>
  <si>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</si>
  <si>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</si>
  <si>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</si>
  <si>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</si>
  <si>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</si>
  <si>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</si>
  <si>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</si>
  <si>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</si>
  <si>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</si>
  <si>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</si>
  <si>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</si>
  <si>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</si>
  <si>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</si>
  <si>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</si>
  <si>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</si>
  <si>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</si>
  <si>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</si>
  <si>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</si>
  <si>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</si>
  <si>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</si>
  <si>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</si>
  <si>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</si>
  <si>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</si>
  <si>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</si>
  <si>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</si>
  <si>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</si>
  <si>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</si>
  <si>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</si>
  <si>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</si>
  <si>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</si>
  <si>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</si>
  <si>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</si>
  <si>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</si>
  <si>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</si>
  <si>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</si>
  <si>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</si>
  <si>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</si>
  <si>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</si>
  <si>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</si>
  <si>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</si>
  <si>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</si>
  <si>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</si>
  <si>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</si>
  <si>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</si>
  <si>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</si>
  <si>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</si>
  <si>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</si>
  <si>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</si>
  <si>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</si>
  <si>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</si>
  <si>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</si>
  <si>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</si>
  <si>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</si>
  <si>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</si>
  <si>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</si>
  <si>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</si>
  <si>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</si>
  <si>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</si>
  <si>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</si>
  <si>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</si>
  <si>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</si>
  <si>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</si>
  <si>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</si>
  <si>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</si>
  <si>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</si>
  <si>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</si>
  <si>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</si>
  <si>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</si>
  <si>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</si>
  <si>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</si>
  <si>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</si>
  <si>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</si>
  <si>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</si>
  <si>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</si>
  <si>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</si>
  <si>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</si>
  <si>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</si>
  <si>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</si>
  <si>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</si>
  <si>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</si>
  <si>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</si>
  <si>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</si>
  <si>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</si>
  <si>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</si>
  <si>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</si>
  <si>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</si>
  <si>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</si>
  <si>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</si>
  <si>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</si>
  <si>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</si>
  <si>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</si>
  <si>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</si>
  <si>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</si>
  <si>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</si>
  <si>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</si>
  <si>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</si>
  <si>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</si>
  <si>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</si>
  <si>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</si>
  <si>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</si>
  <si>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</si>
  <si>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</si>
  <si>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</si>
  <si>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</si>
  <si>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</si>
  <si>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</si>
  <si>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</si>
  <si>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</si>
  <si>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</si>
  <si>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</si>
  <si>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</si>
  <si>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</si>
  <si>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</si>
  <si>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</si>
  <si>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</si>
  <si>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</si>
  <si>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</si>
  <si>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</si>
  <si>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</si>
  <si>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</si>
  <si>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</si>
  <si>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</si>
  <si>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</si>
  <si>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</si>
  <si>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</si>
  <si>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</si>
  <si>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</si>
  <si>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</si>
  <si>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</si>
  <si>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</si>
  <si>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</si>
  <si>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</si>
  <si>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</si>
  <si>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</si>
  <si>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</si>
  <si>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</si>
  <si>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</si>
  <si>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</si>
  <si>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</si>
  <si>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</si>
  <si>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</si>
  <si>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</si>
  <si>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</si>
  <si>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</si>
  <si>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</si>
  <si>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</si>
  <si>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</si>
  <si>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</si>
  <si>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</si>
  <si>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</si>
  <si>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</si>
  <si>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</si>
  <si>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</si>
  <si>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</si>
  <si>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</si>
  <si>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</si>
  <si>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</si>
  <si>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</si>
  <si>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</si>
  <si>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</si>
  <si>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</si>
  <si>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</si>
  <si>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</si>
  <si>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</si>
  <si>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</si>
  <si>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</si>
  <si>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</si>
  <si>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</si>
  <si>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</si>
  <si>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</si>
  <si>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</si>
  <si>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</si>
  <si>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</si>
  <si>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</si>
  <si>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</si>
  <si>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</si>
  <si>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</si>
  <si>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</si>
  <si>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</si>
  <si>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</si>
  <si>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</si>
  <si>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</si>
  <si>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</si>
  <si>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</si>
  <si>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</si>
  <si>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</si>
  <si>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</si>
  <si>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</si>
  <si>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</si>
  <si>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</si>
  <si>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</si>
  <si>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</si>
  <si>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</si>
  <si>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</si>
  <si>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</si>
  <si>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</si>
  <si>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</si>
  <si>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</si>
  <si>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</si>
  <si>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</si>
  <si>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</si>
  <si>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</si>
  <si>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</si>
  <si>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</si>
  <si>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</si>
  <si>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</si>
  <si>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</si>
  <si>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</si>
  <si>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</si>
  <si>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</si>
  <si>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</si>
  <si>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</si>
  <si>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</si>
  <si>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</si>
  <si>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</si>
  <si>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</si>
  <si>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</si>
  <si>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</si>
  <si>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</si>
  <si>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</si>
  <si>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</si>
  <si>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</si>
  <si>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</si>
  <si>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</si>
  <si>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</si>
  <si>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</si>
  <si>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</si>
  <si>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</si>
  <si>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</si>
  <si>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</si>
  <si>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</si>
  <si>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</si>
  <si>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</si>
  <si>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</si>
  <si>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</si>
  <si>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</si>
  <si>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</si>
  <si>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</si>
  <si>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</si>
  <si>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</si>
  <si>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</si>
  <si>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</si>
  <si>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</si>
  <si>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</si>
  <si>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</si>
  <si>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</si>
  <si>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</si>
  <si>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</si>
  <si>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</si>
  <si>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</si>
  <si>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</si>
  <si>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</si>
  <si>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</si>
  <si>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</si>
  <si>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</si>
  <si>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</si>
  <si>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</si>
  <si>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</si>
  <si>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</si>
  <si>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</si>
  <si>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</si>
  <si>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</si>
  <si>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</si>
  <si>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</si>
  <si>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</si>
  <si>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</si>
  <si>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</si>
  <si>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</si>
  <si>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</si>
  <si>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</si>
  <si>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</si>
  <si>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</si>
  <si>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</si>
  <si>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</si>
  <si>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</si>
  <si>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</si>
  <si>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</si>
  <si>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</si>
  <si>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</si>
  <si>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</si>
  <si>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</si>
  <si>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</si>
  <si>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</si>
  <si>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</si>
  <si>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</si>
  <si>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</si>
  <si>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</si>
  <si>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</si>
  <si>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</si>
  <si>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</si>
  <si>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</si>
  <si>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</si>
  <si>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</si>
  <si>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</si>
  <si>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</si>
  <si>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</si>
  <si>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</si>
  <si>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</si>
  <si>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</si>
  <si>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</si>
  <si>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</si>
  <si>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</si>
  <si>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</si>
  <si>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</si>
  <si>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</si>
  <si>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</si>
  <si>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</si>
  <si>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</si>
  <si>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</si>
  <si>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</si>
  <si>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</si>
  <si>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</si>
  <si>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</si>
  <si>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</si>
  <si>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</si>
  <si>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</si>
  <si>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</si>
  <si>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</si>
  <si>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</si>
  <si>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</si>
  <si>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</si>
  <si>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</si>
  <si>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</si>
  <si>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</si>
  <si>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</si>
  <si>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</si>
  <si>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</si>
  <si>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</si>
  <si>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</si>
  <si>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</si>
  <si>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</si>
  <si>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</si>
  <si>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</si>
  <si>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</si>
  <si>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</si>
  <si>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</si>
  <si>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</si>
  <si>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</si>
  <si>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</si>
  <si>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</si>
  <si>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</si>
  <si>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</si>
  <si>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</si>
  <si>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</si>
  <si>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</si>
  <si>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</si>
  <si>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</si>
  <si>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</si>
  <si>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</si>
  <si>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</si>
  <si>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</si>
  <si>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</si>
  <si>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</si>
  <si>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</si>
  <si>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</si>
  <si>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</si>
  <si>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</si>
  <si>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</si>
  <si>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</si>
  <si>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</si>
  <si>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</si>
  <si>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</si>
  <si>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</si>
  <si>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</si>
  <si>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</si>
  <si>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</si>
  <si>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</si>
  <si>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</si>
  <si>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</si>
  <si>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</si>
  <si>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</si>
  <si>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</si>
  <si>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</si>
  <si>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</si>
  <si>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</si>
  <si>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</si>
  <si>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</si>
  <si>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</si>
  <si>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</si>
  <si>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</si>
  <si>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</si>
  <si>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</si>
  <si>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</si>
  <si>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</si>
  <si>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</si>
  <si>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</si>
  <si>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</si>
  <si>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</si>
  <si>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</si>
  <si>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</si>
  <si>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</si>
  <si>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</si>
  <si>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</si>
  <si>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</si>
  <si>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</si>
  <si>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</si>
  <si>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</si>
  <si>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</si>
  <si>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</si>
  <si>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</si>
  <si>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</si>
  <si>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</si>
  <si>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</si>
  <si>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</si>
  <si>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</si>
  <si>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</si>
  <si>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</si>
  <si>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</si>
  <si>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</si>
  <si>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</si>
  <si>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</si>
  <si>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</si>
  <si>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</si>
  <si>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</si>
  <si>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</si>
  <si>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</si>
  <si>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</si>
  <si>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</si>
  <si>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</si>
  <si>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</si>
  <si>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</si>
  <si>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</si>
  <si>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</si>
  <si>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</si>
  <si>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</si>
  <si>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</si>
  <si>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</si>
  <si>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</si>
  <si>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</si>
  <si>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</si>
  <si>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</si>
  <si>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</si>
  <si>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</si>
  <si>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</si>
  <si>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</si>
  <si>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</si>
  <si>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</si>
  <si>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</si>
  <si>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</si>
  <si>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</si>
  <si>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</si>
  <si>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</si>
  <si>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</si>
  <si>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</si>
  <si>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</si>
  <si>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</si>
  <si>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</si>
  <si>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</si>
  <si>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</si>
  <si>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</si>
  <si>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</si>
  <si>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</si>
  <si>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</si>
  <si>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</si>
  <si>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</si>
  <si>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</si>
  <si>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</si>
  <si>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</si>
  <si>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</si>
  <si>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</si>
  <si>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</si>
  <si>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</si>
  <si>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</si>
  <si>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</si>
  <si>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</si>
  <si>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</si>
  <si>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</si>
  <si>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</si>
  <si>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</si>
  <si>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</si>
  <si>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</si>
  <si>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</si>
  <si>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</si>
  <si>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</si>
  <si>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</si>
  <si>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</si>
  <si>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</si>
  <si>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</si>
  <si>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</si>
  <si>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</si>
  <si>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</si>
  <si>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</si>
  <si>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</si>
  <si>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</si>
  <si>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</si>
  <si>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</si>
  <si>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</si>
  <si>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</si>
  <si>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</si>
  <si>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</si>
  <si>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</si>
  <si>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</si>
  <si>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</si>
  <si>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</si>
  <si>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</si>
  <si>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</si>
  <si>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</si>
  <si>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</si>
  <si>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</si>
  <si>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</si>
  <si>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</si>
  <si>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</si>
  <si>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</si>
  <si>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</si>
  <si>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</si>
  <si>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</si>
  <si>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</si>
  <si>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</si>
  <si>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</si>
  <si>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</si>
  <si>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</si>
  <si>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</si>
  <si>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</si>
  <si>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</si>
  <si>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</si>
  <si>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</si>
  <si>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</si>
  <si>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</si>
  <si>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</si>
  <si>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</si>
  <si>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</si>
  <si>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</si>
  <si>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</si>
  <si>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</si>
  <si>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</si>
  <si>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</si>
  <si>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</si>
  <si>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</si>
  <si>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</si>
  <si>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</si>
  <si>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</si>
  <si>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</si>
  <si>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</si>
  <si>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</si>
  <si>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</si>
  <si>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</si>
  <si>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</si>
  <si>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</si>
  <si>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</si>
  <si>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</si>
  <si>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</si>
  <si>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</si>
  <si>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</si>
  <si>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</si>
  <si>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</si>
  <si>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</si>
  <si>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</si>
  <si>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</si>
  <si>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</si>
  <si>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</si>
  <si>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</si>
  <si>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</si>
  <si>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</si>
  <si>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</si>
  <si>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</si>
  <si>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</si>
  <si>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</si>
  <si>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</si>
  <si>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</si>
  <si>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</si>
  <si>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</si>
  <si>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</si>
  <si>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</si>
  <si>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</si>
  <si>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</si>
  <si>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</si>
  <si>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</si>
  <si>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</si>
  <si>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</si>
  <si>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</si>
  <si>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</si>
  <si>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</si>
  <si>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</si>
  <si>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</si>
  <si>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</si>
  <si>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</si>
  <si>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</si>
  <si>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</si>
  <si>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</si>
  <si>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</si>
  <si>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</si>
  <si>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</si>
  <si>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</si>
  <si>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</si>
  <si>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</si>
  <si>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</si>
  <si>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</si>
  <si>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</si>
  <si>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</si>
  <si>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</si>
  <si>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</si>
  <si>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</si>
  <si>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</si>
  <si>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</si>
  <si>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</si>
  <si>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</si>
  <si>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</si>
  <si>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</si>
  <si>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</si>
  <si>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</si>
  <si>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</si>
  <si>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</si>
  <si>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</si>
  <si>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</si>
  <si>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</si>
  <si>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</si>
  <si>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</si>
  <si>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</si>
  <si>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</si>
  <si>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</si>
  <si>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</si>
  <si>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</si>
  <si>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</si>
  <si>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</si>
  <si>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</si>
  <si>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</si>
  <si>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</si>
  <si>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</si>
  <si>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</si>
  <si>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</si>
  <si>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</si>
  <si>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</si>
  <si>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</si>
  <si>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</si>
  <si>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</si>
  <si>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</si>
  <si>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</si>
  <si>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</si>
  <si>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</si>
  <si>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</si>
  <si>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</si>
  <si>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</si>
  <si>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</si>
  <si>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</si>
  <si>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</si>
  <si>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</si>
  <si>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</si>
  <si>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</si>
  <si>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</si>
  <si>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</si>
  <si>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</si>
  <si>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</si>
  <si>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</si>
  <si>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</si>
  <si>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</si>
  <si>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</si>
  <si>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</si>
  <si>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</si>
  <si>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</si>
  <si>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</si>
  <si>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</si>
  <si>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</si>
  <si>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</si>
  <si>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</si>
  <si>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</si>
  <si>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</si>
  <si>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</si>
  <si>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</si>
  <si>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</si>
  <si>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</si>
  <si>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</si>
  <si>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</si>
  <si>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</si>
  <si>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</si>
  <si>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</si>
  <si>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</si>
  <si>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</si>
  <si>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</si>
  <si>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</si>
  <si>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</si>
  <si>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</si>
  <si>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</si>
  <si>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</si>
  <si>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</si>
  <si>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</si>
  <si>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</si>
  <si>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</si>
  <si>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</si>
  <si>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</si>
  <si>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</si>
  <si>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</si>
  <si>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</si>
  <si>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</si>
  <si>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</si>
  <si>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</si>
  <si>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</si>
  <si>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</si>
  <si>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</si>
  <si>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</si>
  <si>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</si>
  <si>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</si>
  <si>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</si>
  <si>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</si>
  <si>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</si>
  <si>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</si>
  <si>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</si>
  <si>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</si>
  <si>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</si>
  <si>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</si>
  <si>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</si>
  <si>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</si>
  <si>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</si>
  <si>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</si>
  <si>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</si>
  <si>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</si>
  <si>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</si>
  <si>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</si>
  <si>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</si>
  <si>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</si>
  <si>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</si>
  <si>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</si>
  <si>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</si>
  <si>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</si>
  <si>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</si>
  <si>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</si>
  <si>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</si>
  <si>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</si>
  <si>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</si>
  <si>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</si>
  <si>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</si>
  <si>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</si>
  <si>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</si>
  <si>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</si>
  <si>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</si>
  <si>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</si>
  <si>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</si>
  <si>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</si>
  <si>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</si>
  <si>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</si>
  <si>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</si>
  <si>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</si>
  <si>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</si>
  <si>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</si>
  <si>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</si>
  <si>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</si>
  <si>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</si>
  <si>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</si>
  <si>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</si>
  <si>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</si>
  <si>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</si>
  <si>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</si>
  <si>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</si>
  <si>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</si>
  <si>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</si>
  <si>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</si>
  <si>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</si>
  <si>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</si>
  <si>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</si>
  <si>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</si>
  <si>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</si>
  <si>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</si>
  <si>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</si>
  <si>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</si>
  <si>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</si>
  <si>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</si>
  <si>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</si>
  <si>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</si>
  <si>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</si>
  <si>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</si>
  <si>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</si>
  <si>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</si>
  <si>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</si>
  <si>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</si>
  <si>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</si>
  <si>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</si>
  <si>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</si>
  <si>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</si>
  <si>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</si>
  <si>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</si>
  <si>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</si>
  <si>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</si>
  <si>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</si>
  <si>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</si>
  <si>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</si>
  <si>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</si>
  <si>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</si>
  <si>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</si>
  <si>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</si>
  <si>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</si>
  <si>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</si>
  <si>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</si>
  <si>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</si>
  <si>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</si>
  <si>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</si>
  <si>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</si>
  <si>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</si>
  <si>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</si>
  <si>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</si>
  <si>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</si>
  <si>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</si>
  <si>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</si>
  <si>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</si>
  <si>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</si>
  <si>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</si>
  <si>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</si>
  <si>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</si>
  <si>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</si>
  <si>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</si>
  <si>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</si>
  <si>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</si>
  <si>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</si>
  <si>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</si>
  <si>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</si>
  <si>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</si>
  <si>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</si>
  <si>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</si>
  <si>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</si>
  <si>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</si>
  <si>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</si>
  <si>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</si>
  <si>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</si>
  <si>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</si>
  <si>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</si>
  <si>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</si>
  <si>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</si>
  <si>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</si>
  <si>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</si>
  <si>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</si>
  <si>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</si>
  <si>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</si>
  <si>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</si>
  <si>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</si>
  <si>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</si>
  <si>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</si>
  <si>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</si>
  <si>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</si>
  <si>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</si>
  <si>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</si>
  <si>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</si>
  <si>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</si>
  <si>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</si>
  <si>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</si>
  <si>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</si>
  <si>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</si>
  <si>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</si>
  <si>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</si>
  <si>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</si>
  <si>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</si>
  <si>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</si>
  <si>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</si>
  <si>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</si>
  <si>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</si>
  <si>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</si>
  <si>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</si>
  <si>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</si>
  <si>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</si>
  <si>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</si>
  <si>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</si>
  <si>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</si>
  <si>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</si>
  <si>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</si>
  <si>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</si>
  <si>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</si>
  <si>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</si>
  <si>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</si>
  <si>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</si>
  <si>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</si>
  <si>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</si>
  <si>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</si>
  <si>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</si>
  <si>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</si>
  <si>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</si>
  <si>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</si>
  <si>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</si>
  <si>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</si>
  <si>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</si>
  <si>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</si>
  <si>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</si>
  <si>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</si>
  <si>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</si>
  <si>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</si>
  <si>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</si>
  <si>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</si>
  <si>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</si>
  <si>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</si>
  <si>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</si>
  <si>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</si>
  <si>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</si>
  <si>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</si>
  <si>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</si>
  <si>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</si>
  <si>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</si>
  <si>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</si>
  <si>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</si>
  <si>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</si>
  <si>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</si>
  <si>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</si>
  <si>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</si>
  <si>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</si>
  <si>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</si>
  <si>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</si>
  <si>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</si>
  <si>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</si>
  <si>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</si>
  <si>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</si>
  <si>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</si>
  <si>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</si>
  <si>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</si>
  <si>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</si>
  <si>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</si>
  <si>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</si>
  <si>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</si>
  <si>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</si>
  <si>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</si>
  <si>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</si>
  <si>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</si>
  <si>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</si>
  <si>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</si>
  <si>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</si>
  <si>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</si>
  <si>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</si>
  <si>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</si>
  <si>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</si>
  <si>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</si>
  <si>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</si>
  <si>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</si>
  <si>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</si>
  <si>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</si>
  <si>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</si>
  <si>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</si>
  <si>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</si>
  <si>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</si>
  <si>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</si>
  <si>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</si>
  <si>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</si>
  <si>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</si>
  <si>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</si>
  <si>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</si>
  <si>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</si>
  <si>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</si>
  <si>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</si>
  <si>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</si>
  <si>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</si>
  <si>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</si>
  <si>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</si>
  <si>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</si>
  <si>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</si>
  <si>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</si>
  <si>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</si>
  <si>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</si>
  <si>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</si>
  <si>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</si>
  <si>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</si>
  <si>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</si>
  <si>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</si>
  <si>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</si>
  <si>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</si>
  <si>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</si>
  <si>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</si>
  <si>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</si>
  <si>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</si>
  <si>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</si>
  <si>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</si>
  <si>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</si>
  <si>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</si>
  <si>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</si>
  <si>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</si>
  <si>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</si>
  <si>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</si>
  <si>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</si>
  <si>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</si>
  <si>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</si>
  <si>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</si>
  <si>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</si>
  <si>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</si>
  <si>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</si>
  <si>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</si>
  <si>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</si>
  <si>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</si>
  <si>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</si>
  <si>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</si>
  <si>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</si>
  <si>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</si>
  <si>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</si>
  <si>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</si>
  <si>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</si>
  <si>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</si>
  <si>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</si>
  <si>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</si>
  <si>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</si>
  <si>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</si>
  <si>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</si>
  <si>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</si>
  <si>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</si>
  <si>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</si>
  <si>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</si>
  <si>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</si>
  <si>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</si>
  <si>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</si>
  <si>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</si>
  <si>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</si>
  <si>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</si>
  <si>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</si>
  <si>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</si>
  <si>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</si>
  <si>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</si>
  <si>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</si>
  <si>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</si>
  <si>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</si>
  <si>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</si>
  <si>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</si>
  <si>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</si>
  <si>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</si>
  <si>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</si>
  <si>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</si>
  <si>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</si>
  <si>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</si>
  <si>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</si>
  <si>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</si>
  <si>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</si>
  <si>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</si>
  <si>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</si>
  <si>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</si>
  <si>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</si>
  <si>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</si>
  <si>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</si>
  <si>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</si>
  <si>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</si>
  <si>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</si>
  <si>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</si>
  <si>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</si>
  <si>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</si>
  <si>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</si>
  <si>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</si>
  <si>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</si>
  <si>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</si>
  <si>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</si>
  <si>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</si>
  <si>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</si>
  <si>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</si>
  <si>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</si>
  <si>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</si>
  <si>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</si>
  <si>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</si>
  <si>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</si>
  <si>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</si>
  <si>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</si>
  <si>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</si>
  <si>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</si>
  <si>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</si>
  <si>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</si>
  <si>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</si>
  <si>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</si>
  <si>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</si>
  <si>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</si>
  <si>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</si>
  <si>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</si>
  <si>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</si>
  <si>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</si>
  <si>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</si>
  <si>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</si>
  <si>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</si>
  <si>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</si>
  <si>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</si>
  <si>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</si>
  <si>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</si>
  <si>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</si>
  <si>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</si>
  <si>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</si>
  <si>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</si>
  <si>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</si>
  <si>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</si>
  <si>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</si>
  <si>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</si>
  <si>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</si>
  <si>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</si>
  <si>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</si>
  <si>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</si>
  <si>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</si>
  <si>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</si>
  <si>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</si>
  <si>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</si>
  <si>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</si>
  <si>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</si>
  <si>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</si>
  <si>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</si>
  <si>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</si>
  <si>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</si>
  <si>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</si>
  <si>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</si>
  <si>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</si>
  <si>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</si>
  <si>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</si>
  <si>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</si>
  <si>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</si>
  <si>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</si>
  <si>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</si>
  <si>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</si>
  <si>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</si>
  <si>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</si>
  <si>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</si>
  <si>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</si>
  <si>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</si>
  <si>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</si>
  <si>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</si>
  <si>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</si>
  <si>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</si>
  <si>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</si>
  <si>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</si>
  <si>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</si>
  <si>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</si>
  <si>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</si>
  <si>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</si>
  <si>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</si>
  <si>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</si>
  <si>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</si>
  <si>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</si>
  <si>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</si>
  <si>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</si>
  <si>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</si>
  <si>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</si>
  <si>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</si>
  <si>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</si>
  <si>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</si>
  <si>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</si>
  <si>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</si>
  <si>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</si>
  <si>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</si>
  <si>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</si>
  <si>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</si>
  <si>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</si>
  <si>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</si>
  <si>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</si>
  <si>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</si>
  <si>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</si>
  <si>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</si>
  <si>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</si>
  <si>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</si>
  <si>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</si>
  <si>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</si>
  <si>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</si>
  <si>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</si>
  <si>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</si>
  <si>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</si>
  <si>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</si>
  <si>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</si>
  <si>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</si>
  <si>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</si>
  <si>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</si>
  <si>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</si>
  <si>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</si>
  <si>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</si>
  <si>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</si>
  <si>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</si>
  <si>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</si>
  <si>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</si>
  <si>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</si>
  <si>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</si>
  <si>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</si>
  <si>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</si>
  <si>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</si>
  <si>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</si>
  <si>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</si>
  <si>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</si>
  <si>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</si>
  <si>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</si>
  <si>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</si>
  <si>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</si>
  <si>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</si>
  <si>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</si>
  <si>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</si>
  <si>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</si>
  <si>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</si>
  <si>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</si>
  <si>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</si>
  <si>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</si>
  <si>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</si>
  <si>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</si>
  <si>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</si>
  <si>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</si>
  <si>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</si>
  <si>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</si>
  <si>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</si>
  <si>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</si>
  <si>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</si>
  <si>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</si>
  <si>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</si>
  <si>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</si>
  <si>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</si>
  <si>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</si>
  <si>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</si>
  <si>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</si>
  <si>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</si>
  <si>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</si>
  <si>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</si>
  <si>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</si>
  <si>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</si>
  <si>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</si>
  <si>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</si>
  <si>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</si>
  <si>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</si>
  <si>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</si>
  <si>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</si>
  <si>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</si>
  <si>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</si>
  <si>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</si>
  <si>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</si>
  <si>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</si>
  <si>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</si>
  <si>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</si>
  <si>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</si>
  <si>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</si>
  <si>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</si>
  <si>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</si>
  <si>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</si>
  <si>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</si>
  <si>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</si>
  <si>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</si>
  <si>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</si>
  <si>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</si>
  <si>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</si>
  <si>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</si>
  <si>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</si>
  <si>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</si>
  <si>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</si>
  <si>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</si>
  <si>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</si>
  <si>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</si>
  <si>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</si>
  <si>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</si>
  <si>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</si>
  <si>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</si>
  <si>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</si>
  <si>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</si>
  <si>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</si>
  <si>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</si>
  <si>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</si>
  <si>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</si>
  <si>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</si>
  <si>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</si>
  <si>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</si>
  <si>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</si>
  <si>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</si>
  <si>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</si>
  <si>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</si>
  <si>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</si>
  <si>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</si>
  <si>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</si>
  <si>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</si>
  <si>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</si>
  <si>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</si>
  <si>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</si>
  <si>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</si>
  <si>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</si>
  <si>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</si>
  <si>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</si>
  <si>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</si>
  <si>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</si>
  <si>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</si>
  <si>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</si>
  <si>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</si>
  <si>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</si>
  <si>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</si>
  <si>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</si>
  <si>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</si>
  <si>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</si>
  <si>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</si>
  <si>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</si>
  <si>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</si>
  <si>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</si>
  <si>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</si>
  <si>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</si>
  <si>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</si>
  <si>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</si>
  <si>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</si>
  <si>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</si>
  <si>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</si>
  <si>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</si>
  <si>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</si>
  <si>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</si>
  <si>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</si>
  <si>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</si>
  <si>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</si>
  <si>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</si>
  <si>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</si>
  <si>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</si>
  <si>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</si>
  <si>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</si>
  <si>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</si>
  <si>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</si>
  <si>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</si>
  <si>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</si>
  <si>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</si>
  <si>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</si>
  <si>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</si>
  <si>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</si>
  <si>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</si>
  <si>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</si>
  <si>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</si>
  <si>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</si>
  <si>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</si>
  <si>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</si>
  <si>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</si>
  <si>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</si>
  <si>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</si>
  <si>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</si>
  <si>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</si>
  <si>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</si>
  <si>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</si>
  <si>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</si>
  <si>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</si>
  <si>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</si>
  <si>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</si>
  <si>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</si>
  <si>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</si>
  <si>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</si>
  <si>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</si>
  <si>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</si>
  <si>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</si>
  <si>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</si>
  <si>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</si>
  <si>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</si>
  <si>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</si>
  <si>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</si>
  <si>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</si>
  <si>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</si>
  <si>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</si>
  <si>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</si>
  <si>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</si>
  <si>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</si>
  <si>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</si>
  <si>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</si>
  <si>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</si>
  <si>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</si>
  <si>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</si>
  <si>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</si>
  <si>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</si>
  <si>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</si>
  <si>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</si>
  <si>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</si>
  <si>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</si>
  <si>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</si>
  <si>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</si>
  <si>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</si>
  <si>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</si>
  <si>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</si>
  <si>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</si>
  <si>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</si>
  <si>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</si>
  <si>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</si>
  <si>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</si>
  <si>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</si>
  <si>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</si>
  <si>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</si>
  <si>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</si>
  <si>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</si>
  <si>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</si>
  <si>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</si>
  <si>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</si>
  <si>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</si>
  <si>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</si>
  <si>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</si>
  <si>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</si>
  <si>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</si>
  <si>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</si>
  <si>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</si>
  <si>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</si>
  <si>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</si>
  <si>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</si>
  <si>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</si>
  <si>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</si>
  <si>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</si>
  <si>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</si>
  <si>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</si>
  <si>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</si>
  <si>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</si>
  <si>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</si>
  <si>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</si>
  <si>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</si>
  <si>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</si>
  <si>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</si>
  <si>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</si>
  <si>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</si>
  <si>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</si>
  <si>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</si>
  <si>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</si>
  <si>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</si>
  <si>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</si>
  <si>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</si>
  <si>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</si>
  <si>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</si>
  <si>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</si>
  <si>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</si>
  <si>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</si>
  <si>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</si>
  <si>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</si>
  <si>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</si>
  <si>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</si>
  <si>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</si>
  <si>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</si>
  <si>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</si>
  <si>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</si>
  <si>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</si>
  <si>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</si>
  <si>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</si>
  <si>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</si>
  <si>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</si>
  <si>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</si>
  <si>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</si>
  <si>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</si>
  <si>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</si>
  <si>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</si>
  <si>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</si>
  <si>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</si>
  <si>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</si>
  <si>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</si>
  <si>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</si>
  <si>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</si>
  <si>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</si>
  <si>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</si>
  <si>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</si>
  <si>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</si>
  <si>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</si>
  <si>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</si>
  <si>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</si>
  <si>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</si>
  <si>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</si>
  <si>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</si>
  <si>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</si>
  <si>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</si>
  <si>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</si>
  <si>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</si>
  <si>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</si>
  <si>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</si>
  <si>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</si>
  <si>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</si>
  <si>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</si>
  <si>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</si>
  <si>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</si>
  <si>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</si>
  <si>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</si>
  <si>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</si>
  <si>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</si>
  <si>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</si>
  <si>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</si>
  <si>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</si>
  <si>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</si>
  <si>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</si>
  <si>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</si>
  <si>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</si>
  <si>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</si>
  <si>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</si>
  <si>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</si>
  <si>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</si>
  <si>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</si>
  <si>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</si>
  <si>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</si>
  <si>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</si>
  <si>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</si>
  <si>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</si>
  <si>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</si>
  <si>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</si>
  <si>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</si>
  <si>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</si>
  <si>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</si>
  <si>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</si>
  <si>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</si>
  <si>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</si>
  <si>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</si>
  <si>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</si>
  <si>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</si>
  <si>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</si>
  <si>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</si>
  <si>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</si>
  <si>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</si>
  <si>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</si>
  <si>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</si>
  <si>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</si>
  <si>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</si>
  <si>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</si>
  <si>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</si>
  <si>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</si>
  <si>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</si>
  <si>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</si>
  <si>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</si>
  <si>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</si>
  <si>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</si>
  <si>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</si>
  <si>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</si>
  <si>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</si>
  <si>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</si>
  <si>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</si>
  <si>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</si>
  <si>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</si>
  <si>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</si>
  <si>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</si>
  <si>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</si>
  <si>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</si>
  <si>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</si>
  <si>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</si>
  <si>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</si>
  <si>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</si>
  <si>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</si>
  <si>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</si>
  <si>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</si>
  <si>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</si>
  <si>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</si>
  <si>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</si>
  <si>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</si>
  <si>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</si>
  <si>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</si>
  <si>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</si>
  <si>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</si>
  <si>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</si>
  <si>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</si>
  <si>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</si>
  <si>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</si>
  <si>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</si>
  <si>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</si>
  <si>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</si>
  <si>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</si>
  <si>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</si>
  <si>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</si>
  <si>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</si>
  <si>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</si>
  <si>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</si>
  <si>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</si>
  <si>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</si>
  <si>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</si>
  <si>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</si>
  <si>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</si>
  <si>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</si>
  <si>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</si>
  <si>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</si>
  <si>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</si>
  <si>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</si>
  <si>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</si>
  <si>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</si>
  <si>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</si>
  <si>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</si>
  <si>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</si>
  <si>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</si>
  <si>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</si>
  <si>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</si>
  <si>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</si>
  <si>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</si>
  <si>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</si>
  <si>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</si>
  <si>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</si>
  <si>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</si>
  <si>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</si>
  <si>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</si>
  <si>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</si>
  <si>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</si>
  <si>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</si>
  <si>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</si>
  <si>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</si>
  <si>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</si>
  <si>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</si>
  <si>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</si>
  <si>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</si>
  <si>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</si>
  <si>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</si>
  <si>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</si>
  <si>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</si>
  <si>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</si>
  <si>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</si>
  <si>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</si>
  <si>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</si>
  <si>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</si>
  <si>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</si>
  <si>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</si>
  <si>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</si>
  <si>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</si>
  <si>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</si>
  <si>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</si>
  <si>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</si>
  <si>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</si>
  <si>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</si>
  <si>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</si>
  <si>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</si>
  <si>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</si>
  <si>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</si>
  <si>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</si>
  <si>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</si>
  <si>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</si>
  <si>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</si>
  <si>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</si>
  <si>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</si>
  <si>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</si>
  <si>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</si>
  <si>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</si>
  <si>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</si>
  <si>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</si>
  <si>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</si>
  <si>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</si>
  <si>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</si>
  <si>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</si>
  <si>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</si>
  <si>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</si>
  <si>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</si>
  <si>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</si>
  <si>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</si>
  <si>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</si>
  <si>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</si>
  <si>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</si>
  <si>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</si>
  <si>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</si>
  <si>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</si>
  <si>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</si>
  <si>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</si>
  <si>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</si>
  <si>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</si>
  <si>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</si>
  <si>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</si>
  <si>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</si>
  <si>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</si>
  <si>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</si>
  <si>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</si>
  <si>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</si>
  <si>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</si>
  <si>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</si>
  <si>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</si>
  <si>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</si>
  <si>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</si>
  <si>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</si>
  <si>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</si>
  <si>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</si>
  <si>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</si>
  <si>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</si>
  <si>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</si>
  <si>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</si>
  <si>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</si>
  <si>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</si>
  <si>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</si>
  <si>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</si>
  <si>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</si>
  <si>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</si>
  <si>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</si>
  <si>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</si>
  <si>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</si>
  <si>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</si>
  <si>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</si>
  <si>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</si>
  <si>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</si>
  <si>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</si>
  <si>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</si>
  <si>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</si>
  <si>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</si>
  <si>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</si>
  <si>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</si>
  <si>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</si>
  <si>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</si>
  <si>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</si>
  <si>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</si>
  <si>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</si>
  <si>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</si>
  <si>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</si>
  <si>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</si>
  <si>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</si>
  <si>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</si>
  <si>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</si>
  <si>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</si>
  <si>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</si>
  <si>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</si>
  <si>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</si>
  <si>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</si>
  <si>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</si>
  <si>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</si>
  <si>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</si>
  <si>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</si>
  <si>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</si>
  <si>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</si>
  <si>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</si>
  <si>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</si>
  <si>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</si>
  <si>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</si>
  <si>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</si>
  <si>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</si>
  <si>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</si>
  <si>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</si>
  <si>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</si>
  <si>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</si>
  <si>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</si>
  <si>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</si>
  <si>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</si>
  <si>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</si>
  <si>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</si>
  <si>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</si>
  <si>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</si>
  <si>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</si>
  <si>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</si>
  <si>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</si>
  <si>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</si>
  <si>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</si>
  <si>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</si>
  <si>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</si>
  <si>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</si>
  <si>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</si>
  <si>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</si>
  <si>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</si>
  <si>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</si>
  <si>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</si>
  <si>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</si>
  <si>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</si>
  <si>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</si>
  <si>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</si>
  <si>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</si>
  <si>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</si>
  <si>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</si>
  <si>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</si>
  <si>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</si>
  <si>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</si>
  <si>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</si>
  <si>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</si>
  <si>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</si>
  <si>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</si>
  <si>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</si>
  <si>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</si>
  <si>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</si>
  <si>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</si>
  <si>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</si>
  <si>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</si>
  <si>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</si>
  <si>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</si>
  <si>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</si>
  <si>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</si>
  <si>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</si>
  <si>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</si>
  <si>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</si>
  <si>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</si>
  <si>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</si>
  <si>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</si>
  <si>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</si>
  <si>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</si>
  <si>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</si>
  <si>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</si>
  <si>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</si>
  <si>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</si>
  <si>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</si>
  <si>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</si>
  <si>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</si>
  <si>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</si>
  <si>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</si>
  <si>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</si>
  <si>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</si>
  <si>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</si>
  <si>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</si>
  <si>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</si>
  <si>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</si>
  <si>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</si>
  <si>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</si>
  <si>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</si>
  <si>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</si>
  <si>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</si>
  <si>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</si>
  <si>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</si>
  <si>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</si>
  <si>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</si>
  <si>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</si>
  <si>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</si>
  <si>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</si>
  <si>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</si>
  <si>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</si>
  <si>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</si>
  <si>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</si>
  <si>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</si>
  <si>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</si>
  <si>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</si>
  <si>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</si>
  <si>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</si>
  <si>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</si>
  <si>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</si>
  <si>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</si>
  <si>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</si>
  <si>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</si>
  <si>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</si>
  <si>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</si>
  <si>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</si>
  <si>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</si>
  <si>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</si>
  <si>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</si>
  <si>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</si>
  <si>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</si>
  <si>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</si>
  <si>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</si>
  <si>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</si>
  <si>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</si>
  <si>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</si>
  <si>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</si>
  <si>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</si>
  <si>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</si>
  <si>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</si>
  <si>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</si>
  <si>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</si>
  <si>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</si>
  <si>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</si>
  <si>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</si>
  <si>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</si>
  <si>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</si>
  <si>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</si>
  <si>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</si>
  <si>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</si>
  <si>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</si>
  <si>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</si>
  <si>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</si>
  <si>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</si>
  <si>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</si>
  <si>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</si>
  <si>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</si>
  <si>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</si>
  <si>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</si>
  <si>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</si>
  <si>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</si>
  <si>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</si>
  <si>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</si>
  <si>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</si>
  <si>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</si>
  <si>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</si>
  <si>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</si>
  <si>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</si>
  <si>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</si>
  <si>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</si>
  <si>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</si>
  <si>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</si>
  <si>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</si>
  <si>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</si>
  <si>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</si>
  <si>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</si>
  <si>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</si>
  <si>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</si>
  <si>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</si>
  <si>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</si>
  <si>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</si>
  <si>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</si>
  <si>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</si>
  <si>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</si>
  <si>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</si>
  <si>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</si>
  <si>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</si>
  <si>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</si>
  <si>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</si>
  <si>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</si>
  <si>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</si>
  <si>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</si>
  <si>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</si>
  <si>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</si>
  <si>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</si>
  <si>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</si>
  <si>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</si>
  <si>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</si>
  <si>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</si>
  <si>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</si>
  <si>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</si>
  <si>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</si>
  <si>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</si>
  <si>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</si>
  <si>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</si>
  <si>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</si>
  <si>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</si>
  <si>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</si>
  <si>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</si>
  <si>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</si>
  <si>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</si>
  <si>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</si>
  <si>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</si>
  <si>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</si>
  <si>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</si>
  <si>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</si>
  <si>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</si>
  <si>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</si>
  <si>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</si>
  <si>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</si>
  <si>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</si>
  <si>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</si>
  <si>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</si>
  <si>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</si>
  <si>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</si>
  <si>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</si>
  <si>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</si>
  <si>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</si>
  <si>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</si>
  <si>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</si>
  <si>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</si>
  <si>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</si>
  <si>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</si>
  <si>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</si>
  <si>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</si>
  <si>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</si>
  <si>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</si>
  <si>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</si>
  <si>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</si>
  <si>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</si>
  <si>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</si>
  <si>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</si>
  <si>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</si>
  <si>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</si>
  <si>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</si>
  <si>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</si>
  <si>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</si>
  <si>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</si>
  <si>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</si>
  <si>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</si>
  <si>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</si>
  <si>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</si>
  <si>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</si>
  <si>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</si>
  <si>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</si>
  <si>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</si>
  <si>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</si>
  <si>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</si>
  <si>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</si>
  <si>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</si>
  <si>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</si>
  <si>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</si>
  <si>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</si>
  <si>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</si>
  <si>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</si>
  <si>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</si>
  <si>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</si>
  <si>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</si>
  <si>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</si>
  <si>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</si>
  <si>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</si>
  <si>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</si>
  <si>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</si>
  <si>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</si>
  <si>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</si>
  <si>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</si>
  <si>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</si>
  <si>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</si>
  <si>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</si>
  <si>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</si>
  <si>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</si>
  <si>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</si>
  <si>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</si>
  <si>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</si>
  <si>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</si>
  <si>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</si>
  <si>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</si>
  <si>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</si>
  <si>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</si>
  <si>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</si>
  <si>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</si>
  <si>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</si>
  <si>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</si>
  <si>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</si>
  <si>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</si>
  <si>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</si>
  <si>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</si>
  <si>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</si>
  <si>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</si>
  <si>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</si>
  <si>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</si>
  <si>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</si>
  <si>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</si>
  <si>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</si>
  <si>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</si>
  <si>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</si>
  <si>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</si>
  <si>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</si>
  <si>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</si>
  <si>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</si>
  <si>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</si>
  <si>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</si>
  <si>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</si>
  <si>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</si>
  <si>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</si>
  <si>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</si>
  <si>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</si>
  <si>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</si>
  <si>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</si>
  <si>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</si>
  <si>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</si>
  <si>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</si>
  <si>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</si>
  <si>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</si>
  <si>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</si>
  <si>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</si>
  <si>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</si>
  <si>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</si>
  <si>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</si>
  <si>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</si>
  <si>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</si>
  <si>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</si>
  <si>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</si>
  <si>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</si>
  <si>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</si>
  <si>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</si>
  <si>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</si>
  <si>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</si>
  <si>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</si>
  <si>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</si>
  <si>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</si>
  <si>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</si>
  <si>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</si>
  <si>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</si>
  <si>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</si>
  <si>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</si>
  <si>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</si>
  <si>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</si>
  <si>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</si>
  <si>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</si>
  <si>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</si>
  <si>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</si>
  <si>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</si>
  <si>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</si>
  <si>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</si>
  <si>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</si>
  <si>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</si>
  <si>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</si>
  <si>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</si>
  <si>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</si>
  <si>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</si>
  <si>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</si>
  <si>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</si>
  <si>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</si>
  <si>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</si>
  <si>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</si>
  <si>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</si>
  <si>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</si>
  <si>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</si>
  <si>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</si>
  <si>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</si>
  <si>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</si>
  <si>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</si>
  <si>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</si>
  <si>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</si>
  <si>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</si>
  <si>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</si>
  <si>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</si>
  <si>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</si>
  <si>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</si>
  <si>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</si>
  <si>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</si>
  <si>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</si>
  <si>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</si>
  <si>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</si>
  <si>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</si>
  <si>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</si>
  <si>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</si>
  <si>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</si>
  <si>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</si>
  <si>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</si>
  <si>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</si>
  <si>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</si>
  <si>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</si>
  <si>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</si>
  <si>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</si>
  <si>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</si>
  <si>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</si>
  <si>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</si>
  <si>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</si>
  <si>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</si>
  <si>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</si>
  <si>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</si>
  <si>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</si>
  <si>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</si>
  <si>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</si>
  <si>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</si>
  <si>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</si>
  <si>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</si>
  <si>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</si>
  <si>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</si>
  <si>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</si>
  <si>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</si>
  <si>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</si>
  <si>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</si>
  <si>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</si>
  <si>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</si>
  <si>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</si>
  <si>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</si>
  <si>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</si>
  <si>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</si>
  <si>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</si>
  <si>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</si>
  <si>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</si>
  <si>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</si>
  <si>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</si>
  <si>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</si>
  <si>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</si>
  <si>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</si>
  <si>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</si>
  <si>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</si>
  <si>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</si>
  <si>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</si>
  <si>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</si>
  <si>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</si>
  <si>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</si>
  <si>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</si>
  <si>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</si>
  <si>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</si>
  <si>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</si>
  <si>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</si>
  <si>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</si>
  <si>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</si>
  <si>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</si>
  <si>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</si>
  <si>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</si>
  <si>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</si>
  <si>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</si>
  <si>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</si>
  <si>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</si>
  <si>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</si>
  <si>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</si>
  <si>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</si>
  <si>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</si>
  <si>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</si>
  <si>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</si>
  <si>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</si>
  <si>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</si>
  <si>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</si>
  <si>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</si>
  <si>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</si>
  <si>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</si>
  <si>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</si>
  <si>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</si>
  <si>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</si>
  <si>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</si>
  <si>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</si>
  <si>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</si>
  <si>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</si>
  <si>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</si>
  <si>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</si>
  <si>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</si>
  <si>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</si>
  <si>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</si>
  <si>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</si>
  <si>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</si>
  <si>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</si>
  <si>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</si>
  <si>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</si>
  <si>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</si>
  <si>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</si>
  <si>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</si>
  <si>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</si>
  <si>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</si>
  <si>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</si>
  <si>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</si>
  <si>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</si>
  <si>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</si>
  <si>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</si>
  <si>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</si>
  <si>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</si>
  <si>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</si>
  <si>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</si>
  <si>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</si>
  <si>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</si>
  <si>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</si>
  <si>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</si>
  <si>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</si>
  <si>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</si>
  <si>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</si>
  <si>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</si>
  <si>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</si>
  <si>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</si>
  <si>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</si>
  <si>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</si>
  <si>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</si>
  <si>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</si>
  <si>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</si>
  <si>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</si>
  <si>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</si>
  <si>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</si>
  <si>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</si>
  <si>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</si>
  <si>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</si>
  <si>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</si>
  <si>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</si>
  <si>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</si>
  <si>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</si>
  <si>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</si>
  <si>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</si>
  <si>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</si>
  <si>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</si>
  <si>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</si>
  <si>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</si>
  <si>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</si>
  <si>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</si>
  <si>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</si>
  <si>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</si>
  <si>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</si>
  <si>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</si>
  <si>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</si>
  <si>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</si>
  <si>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</si>
  <si>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</si>
  <si>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</si>
  <si>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</si>
  <si>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</si>
  <si>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</si>
  <si>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</si>
  <si>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</si>
  <si>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</si>
  <si>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</si>
  <si>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</si>
  <si>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</si>
  <si>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</si>
  <si>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</si>
  <si>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</si>
  <si>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</si>
  <si>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</si>
  <si>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</si>
  <si>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</si>
  <si>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</si>
  <si>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</si>
  <si>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</si>
  <si>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</si>
  <si>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</si>
  <si>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</si>
  <si>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</si>
  <si>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</si>
  <si>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</si>
  <si>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</si>
  <si>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</si>
  <si>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</si>
  <si>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</si>
  <si>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</si>
  <si>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</si>
  <si>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</si>
  <si>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</si>
  <si>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</si>
  <si>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</si>
  <si>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</si>
  <si>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</si>
  <si>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</si>
  <si>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</si>
  <si>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</si>
  <si>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</si>
  <si>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</si>
  <si>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</si>
  <si>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</si>
  <si>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</si>
  <si>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</si>
  <si>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</si>
  <si>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</si>
  <si>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</si>
  <si>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</si>
  <si>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</si>
  <si>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</si>
  <si>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</si>
  <si>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</si>
  <si>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</si>
  <si>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</si>
  <si>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</si>
  <si>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</si>
  <si>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</si>
  <si>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</si>
  <si>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</si>
  <si>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</si>
  <si>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</si>
  <si>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</si>
  <si>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</si>
  <si>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</si>
  <si>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</si>
  <si>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</si>
  <si>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</si>
  <si>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</si>
  <si>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</si>
  <si>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</si>
  <si>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</si>
  <si>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</si>
  <si>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</si>
  <si>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</si>
  <si>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</si>
  <si>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</si>
  <si>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</si>
  <si>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</si>
  <si>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</si>
  <si>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</si>
  <si>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</si>
  <si>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</si>
  <si>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</si>
  <si>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</si>
  <si>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</si>
  <si>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</si>
  <si>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</si>
  <si>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</si>
  <si>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</si>
  <si>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</si>
  <si>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</si>
  <si>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</si>
  <si>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</si>
  <si>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</si>
  <si>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</si>
  <si>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</si>
  <si>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</si>
  <si>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</si>
  <si>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</si>
  <si>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</si>
  <si>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</si>
  <si>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</si>
  <si>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</si>
  <si>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</si>
  <si>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</si>
  <si>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</si>
  <si>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</si>
  <si>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</si>
  <si>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</si>
  <si>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</si>
  <si>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</si>
  <si>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</si>
  <si>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</si>
  <si>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</si>
  <si>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</si>
  <si>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</si>
  <si>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</si>
  <si>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</si>
  <si>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</si>
  <si>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</si>
  <si>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</si>
  <si>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</si>
  <si>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</si>
  <si>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</si>
  <si>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</si>
  <si>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</si>
  <si>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</si>
  <si>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</si>
  <si>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</si>
  <si>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</si>
  <si>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</si>
  <si>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</si>
  <si>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</si>
  <si>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</si>
  <si>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</si>
  <si>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</si>
  <si>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</si>
  <si>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</si>
  <si>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</si>
  <si>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</si>
  <si>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</si>
  <si>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</si>
  <si>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</si>
  <si>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</si>
  <si>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</si>
  <si>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</si>
  <si>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</si>
  <si>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</si>
  <si>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</si>
  <si>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</si>
  <si>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</si>
  <si>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</si>
  <si>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</si>
  <si>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</si>
  <si>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</si>
  <si>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</si>
  <si>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</si>
  <si>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</si>
  <si>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</si>
  <si>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</si>
  <si>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</si>
  <si>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</si>
  <si>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</si>
  <si>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</si>
  <si>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</si>
  <si>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</si>
  <si>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</si>
  <si>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</si>
  <si>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</si>
  <si>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</si>
  <si>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</si>
  <si>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</si>
  <si>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</si>
  <si>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</si>
  <si>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</si>
  <si>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</si>
  <si>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</si>
  <si>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</si>
  <si>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</si>
  <si>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</si>
  <si>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</si>
  <si>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</si>
  <si>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</si>
  <si>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</si>
  <si>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</si>
  <si>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</si>
  <si>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</si>
  <si>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</si>
  <si>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</si>
  <si>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</si>
  <si>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</si>
  <si>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</si>
  <si>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</si>
  <si>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</si>
  <si>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</si>
  <si>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</si>
  <si>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</si>
  <si>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</si>
  <si>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</si>
  <si>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</si>
  <si>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</si>
  <si>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</si>
  <si>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</si>
  <si>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</si>
  <si>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</si>
  <si>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</si>
  <si>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</si>
  <si>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</si>
  <si>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</si>
  <si>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</si>
  <si>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</si>
  <si>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</si>
  <si>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</si>
  <si>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</si>
  <si>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</si>
  <si>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</si>
  <si>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</si>
  <si>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</si>
  <si>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</si>
  <si>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</si>
  <si>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</si>
  <si>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</si>
  <si>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</si>
  <si>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</si>
  <si>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</si>
  <si>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</si>
  <si>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</si>
  <si>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</si>
  <si>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</si>
  <si>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</si>
  <si>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</si>
  <si>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</si>
  <si>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</si>
  <si>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</si>
  <si>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</si>
  <si>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</si>
  <si>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</si>
  <si>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</si>
  <si>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</si>
  <si>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</si>
  <si>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</si>
  <si>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</si>
  <si>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</si>
  <si>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</si>
  <si>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</si>
  <si>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</si>
  <si>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</si>
  <si>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</si>
  <si>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</si>
  <si>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</si>
  <si>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</si>
  <si>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</si>
  <si>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</si>
  <si>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</si>
  <si>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</si>
  <si>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</si>
  <si>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</si>
  <si>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</si>
  <si>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</si>
  <si>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</si>
  <si>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</si>
  <si>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</si>
  <si>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</si>
  <si>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</si>
  <si>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</si>
  <si>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</si>
  <si>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</si>
  <si>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</si>
  <si>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</si>
  <si>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</si>
  <si>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</si>
  <si>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</si>
  <si>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</si>
  <si>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</si>
  <si>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</si>
  <si>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</si>
  <si>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</si>
  <si>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</si>
  <si>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</si>
  <si>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</si>
  <si>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</si>
  <si>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</si>
  <si>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</si>
  <si>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</si>
  <si>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</si>
  <si>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</si>
  <si>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</si>
  <si>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</si>
  <si>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</si>
  <si>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</si>
  <si>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</si>
  <si>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</si>
  <si>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</si>
  <si>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</si>
  <si>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</si>
  <si>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</si>
  <si>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</si>
  <si>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</si>
  <si>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</si>
  <si>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</si>
  <si>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</si>
  <si>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</si>
  <si>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</si>
  <si>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</si>
  <si>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</si>
  <si>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</si>
  <si>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</si>
  <si>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</si>
  <si>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</si>
  <si>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</si>
  <si>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</si>
  <si>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</si>
  <si>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</si>
  <si>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</si>
  <si>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</si>
  <si>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</si>
  <si>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</si>
  <si>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</si>
  <si>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</si>
  <si>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</si>
  <si>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</si>
  <si>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</si>
  <si>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</si>
  <si>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</si>
  <si>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</si>
  <si>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</si>
  <si>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</si>
  <si>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</si>
  <si>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</si>
  <si>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</si>
  <si>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</si>
  <si>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</si>
  <si>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</si>
  <si>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</si>
  <si>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</si>
  <si>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</si>
  <si>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</si>
  <si>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</si>
  <si>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</si>
  <si>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</si>
  <si>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</si>
  <si>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</si>
  <si>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</si>
  <si>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</si>
  <si>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</si>
  <si>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</si>
  <si>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</si>
  <si>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</si>
  <si>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</si>
  <si>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</si>
  <si>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</si>
  <si>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</si>
  <si>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</si>
  <si>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</si>
  <si>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</si>
  <si>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</si>
  <si>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</si>
  <si>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</si>
  <si>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</si>
  <si>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</si>
  <si>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</si>
  <si>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</si>
  <si>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</si>
  <si>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</si>
  <si>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</si>
  <si>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</si>
  <si>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</si>
  <si>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</si>
  <si>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</si>
  <si>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</si>
  <si>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</si>
  <si>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</si>
  <si>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</si>
  <si>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</si>
  <si>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</si>
  <si>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</si>
  <si>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</si>
  <si>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</si>
  <si>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</si>
  <si>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</si>
  <si>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</si>
  <si>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</si>
  <si>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</si>
  <si>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</si>
  <si>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</si>
  <si>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</si>
  <si>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</si>
  <si>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</si>
  <si>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</si>
  <si>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</si>
  <si>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</si>
  <si>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</si>
  <si>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</si>
  <si>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</si>
  <si>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</si>
  <si>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</si>
  <si>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</si>
  <si>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</si>
  <si>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</si>
  <si>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</si>
  <si>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</si>
  <si>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</si>
  <si>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</si>
  <si>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</si>
  <si>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</si>
  <si>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</si>
  <si>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</si>
  <si>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</si>
  <si>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</si>
  <si>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</si>
  <si>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</si>
  <si>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</si>
  <si>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</si>
  <si>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</si>
  <si>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</si>
  <si>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</si>
  <si>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</si>
  <si>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</si>
  <si>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</si>
  <si>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</si>
  <si>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</si>
  <si>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</si>
  <si>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</si>
  <si>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</si>
  <si>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</si>
  <si>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</si>
  <si>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</si>
  <si>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</si>
  <si>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</si>
  <si>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</si>
  <si>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</si>
  <si>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</si>
  <si>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</si>
  <si>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</si>
  <si>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</si>
  <si>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</si>
  <si>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</si>
  <si>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</si>
  <si>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</si>
  <si>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</si>
  <si>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</si>
  <si>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</si>
  <si>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</si>
  <si>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</si>
  <si>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</si>
  <si>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</si>
  <si>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</si>
  <si>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</si>
  <si>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</si>
  <si>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</si>
  <si>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</si>
  <si>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</si>
  <si>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</si>
  <si>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</si>
  <si>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</si>
  <si>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</si>
  <si>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</si>
  <si>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</si>
  <si>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</si>
  <si>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</si>
  <si>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</si>
  <si>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</si>
  <si>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</si>
  <si>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</si>
  <si>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</si>
  <si>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</si>
  <si>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</si>
  <si>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</si>
  <si>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</si>
  <si>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</si>
  <si>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</si>
  <si>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</si>
  <si>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</si>
  <si>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</si>
  <si>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</si>
  <si>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</si>
  <si>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</si>
  <si>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</si>
  <si>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</si>
  <si>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</si>
  <si>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</si>
  <si>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</si>
  <si>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</si>
  <si>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</si>
  <si>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</si>
  <si>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</si>
  <si>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</si>
  <si>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</si>
  <si>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</si>
  <si>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</si>
  <si>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</si>
  <si>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</si>
  <si>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</si>
  <si>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</si>
  <si>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</si>
  <si>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</si>
  <si>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</si>
  <si>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</si>
  <si>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</si>
  <si>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</si>
  <si>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</si>
  <si>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</si>
  <si>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</si>
  <si>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</si>
  <si>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</si>
  <si>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</si>
  <si>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</si>
  <si>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</si>
  <si>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</si>
  <si>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</si>
  <si>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</si>
  <si>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</si>
  <si>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</si>
  <si>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</si>
  <si>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</si>
  <si>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</si>
  <si>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</si>
  <si>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</si>
  <si>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</si>
  <si>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</si>
  <si>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</si>
  <si>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</si>
  <si>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</si>
  <si>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</si>
  <si>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</si>
  <si>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</si>
  <si>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</si>
  <si>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</si>
  <si>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</si>
  <si>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</si>
  <si>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</si>
  <si>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</si>
  <si>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</si>
  <si>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</si>
  <si>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</si>
  <si>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</si>
  <si>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</si>
  <si>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</si>
  <si>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</si>
  <si>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</si>
  <si>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</si>
  <si>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</si>
  <si>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</si>
  <si>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</si>
  <si>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</si>
  <si>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</si>
  <si>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</si>
  <si>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</si>
  <si>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</si>
  <si>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</si>
  <si>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</si>
  <si>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</si>
  <si>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</si>
  <si>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</si>
  <si>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</si>
  <si>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</si>
  <si>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</si>
  <si>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</si>
  <si>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</si>
  <si>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</si>
  <si>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</si>
  <si>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</si>
  <si>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</si>
  <si>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</si>
  <si>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</si>
  <si>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</si>
  <si>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</si>
  <si>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</si>
  <si>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</si>
  <si>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</si>
  <si>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</si>
  <si>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</si>
  <si>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</si>
  <si>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</si>
  <si>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</si>
  <si>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</si>
  <si>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</si>
  <si>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</si>
  <si>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</si>
  <si>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</si>
  <si>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</si>
  <si>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</si>
  <si>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</si>
  <si>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</si>
  <si>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</si>
  <si>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</si>
  <si>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</si>
  <si>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</si>
  <si>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</si>
  <si>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</si>
  <si>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</si>
  <si>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</si>
  <si>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</si>
  <si>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</si>
  <si>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</si>
  <si>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</si>
  <si>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</si>
  <si>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</si>
  <si>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</si>
  <si>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</si>
  <si>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</si>
  <si>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</si>
  <si>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</si>
  <si>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</si>
  <si>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</si>
  <si>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</si>
  <si>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</si>
  <si>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</si>
  <si>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</si>
  <si>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</si>
  <si>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</si>
  <si>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</si>
  <si>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</si>
  <si>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</si>
  <si>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</si>
  <si>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</si>
  <si>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</si>
  <si>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</si>
  <si>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</si>
  <si>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</si>
  <si>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</si>
  <si>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</si>
  <si>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</si>
  <si>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</si>
  <si>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</si>
  <si>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</si>
  <si>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</si>
  <si>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</si>
  <si>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</si>
  <si>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</si>
  <si>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</si>
  <si>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</si>
  <si>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</si>
  <si>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</si>
  <si>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</si>
  <si>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</si>
  <si>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</si>
  <si>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</si>
  <si>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</si>
  <si>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</si>
  <si>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</si>
  <si>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</si>
  <si>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</si>
  <si>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</si>
  <si>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</si>
  <si>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</si>
  <si>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</si>
  <si>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</si>
  <si>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</si>
  <si>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</si>
  <si>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</si>
  <si>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</si>
  <si>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</si>
  <si>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</si>
  <si>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</si>
  <si>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</si>
  <si>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</si>
  <si>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</si>
  <si>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</si>
  <si>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</si>
  <si>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</si>
  <si>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</si>
  <si>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</si>
  <si>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</si>
  <si>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</si>
  <si>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</si>
  <si>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</si>
  <si>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</si>
  <si>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</si>
  <si>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</si>
  <si>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</si>
  <si>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</si>
  <si>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</si>
  <si>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</si>
  <si>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</si>
  <si>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</si>
  <si>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</si>
  <si>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</si>
  <si>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</si>
  <si>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</si>
  <si>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</si>
  <si>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</si>
  <si>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</si>
  <si>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</si>
  <si>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</si>
  <si>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</si>
  <si>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</si>
  <si>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</si>
  <si>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</si>
  <si>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</si>
  <si>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</si>
  <si>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</si>
  <si>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</si>
  <si>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</si>
  <si>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</si>
  <si>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</si>
  <si>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</si>
  <si>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</si>
  <si>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</si>
  <si>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</si>
  <si>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</si>
  <si>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</si>
  <si>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</si>
  <si>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</si>
  <si>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</si>
  <si>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</si>
  <si>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</si>
  <si>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</si>
  <si>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</si>
  <si>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</si>
  <si>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</si>
  <si>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</si>
  <si>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</si>
  <si>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</si>
  <si>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</si>
  <si>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</si>
  <si>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</si>
  <si>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</si>
  <si>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</si>
  <si>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</si>
  <si>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</si>
  <si>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</si>
  <si>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</si>
  <si>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</si>
  <si>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</si>
  <si>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</si>
  <si>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</si>
  <si>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</si>
  <si>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</si>
  <si>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</si>
  <si>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</si>
  <si>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</si>
  <si>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</si>
  <si>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</si>
  <si>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</si>
  <si>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</si>
  <si>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</si>
  <si>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</si>
  <si>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</si>
  <si>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</si>
  <si>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</si>
  <si>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</si>
  <si>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</si>
  <si>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</si>
  <si>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</si>
  <si>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</si>
  <si>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</si>
  <si>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</si>
  <si>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</si>
  <si>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</si>
  <si>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</si>
  <si>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</si>
  <si>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</si>
  <si>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</si>
  <si>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</si>
  <si>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</si>
  <si>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</si>
  <si>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</si>
  <si>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</si>
  <si>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</si>
  <si>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</si>
  <si>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</si>
  <si>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</si>
  <si>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</si>
  <si>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</si>
  <si>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</si>
  <si>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</si>
  <si>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</si>
  <si>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</si>
  <si>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</si>
  <si>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</si>
  <si>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</si>
  <si>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</si>
  <si>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</si>
  <si>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</si>
  <si>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</si>
  <si>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</si>
  <si>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</si>
  <si>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</si>
  <si>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</si>
  <si>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</si>
  <si>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</si>
  <si>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</si>
  <si>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</si>
  <si>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</si>
  <si>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</si>
  <si>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</si>
  <si>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</si>
  <si>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</si>
  <si>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</si>
  <si>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</si>
  <si>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</si>
  <si>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</si>
  <si>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</si>
  <si>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</si>
  <si>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</si>
  <si>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</si>
  <si>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</si>
  <si>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</si>
  <si>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</si>
  <si>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</si>
  <si>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</si>
  <si>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</si>
  <si>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</si>
  <si>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</si>
  <si>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</si>
  <si>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</si>
  <si>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</si>
  <si>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</si>
  <si>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</si>
  <si>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</si>
  <si>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</si>
  <si>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</si>
  <si>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</si>
  <si>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</si>
  <si>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</si>
  <si>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</si>
  <si>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</si>
  <si>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</si>
  <si>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</si>
  <si>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</si>
  <si>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</si>
  <si>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</si>
  <si>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</si>
  <si>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</si>
  <si>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</si>
  <si>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</si>
  <si>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</si>
  <si>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</si>
  <si>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</si>
  <si>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</si>
  <si>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</si>
  <si>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</si>
  <si>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</si>
  <si>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</si>
  <si>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</si>
  <si>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</si>
  <si>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</si>
  <si>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</si>
  <si>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</si>
  <si>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</si>
  <si>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</si>
  <si>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</si>
  <si>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</si>
  <si>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</si>
  <si>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</si>
  <si>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</si>
  <si>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</si>
  <si>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</si>
  <si>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</si>
  <si>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</si>
  <si>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</si>
  <si>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</si>
  <si>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</si>
  <si>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</si>
  <si>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</si>
  <si>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</si>
  <si>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</si>
  <si>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</si>
  <si>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</si>
  <si>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</si>
  <si>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</si>
  <si>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</si>
  <si>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</si>
  <si>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</si>
  <si>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</si>
  <si>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</si>
  <si>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</si>
  <si>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</si>
  <si>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</si>
  <si>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</si>
  <si>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</si>
  <si>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</si>
  <si>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</si>
  <si>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</si>
  <si>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</si>
  <si>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</si>
  <si>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</si>
  <si>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</si>
  <si>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</si>
  <si>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</si>
  <si>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</si>
  <si>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</si>
  <si>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</si>
  <si>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</si>
  <si>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</si>
  <si>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</si>
  <si>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</si>
  <si>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</si>
  <si>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</si>
  <si>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</si>
  <si>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</si>
  <si>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</si>
  <si>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</si>
  <si>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</si>
  <si>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</si>
  <si>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</si>
  <si>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</si>
  <si>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</si>
  <si>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</si>
  <si>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</si>
  <si>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</si>
  <si>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</si>
  <si>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</si>
  <si>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</si>
  <si>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</si>
  <si>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</si>
  <si>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</si>
  <si>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</si>
  <si>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</si>
  <si>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</si>
  <si>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</si>
  <si>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</si>
  <si>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</si>
  <si>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</si>
  <si>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</si>
  <si>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</si>
  <si>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</si>
  <si>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</si>
  <si>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</si>
  <si>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</si>
  <si>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</si>
  <si>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</si>
  <si>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</si>
  <si>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</si>
  <si>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</si>
  <si>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</si>
  <si>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</si>
  <si>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</si>
  <si>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</si>
  <si>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</si>
  <si>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</si>
  <si>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</si>
  <si>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</si>
  <si>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</si>
  <si>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</si>
  <si>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</si>
  <si>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</si>
  <si>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</si>
  <si>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</si>
  <si>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</si>
  <si>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</si>
  <si>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</si>
  <si>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</si>
  <si>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</si>
  <si>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</si>
  <si>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</si>
  <si>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</si>
  <si>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</si>
  <si>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</si>
  <si>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</si>
  <si>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</si>
  <si>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</si>
  <si>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</si>
  <si>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</si>
  <si>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</si>
  <si>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</si>
  <si>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</si>
  <si>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</si>
  <si>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</si>
  <si>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</si>
  <si>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</si>
  <si>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</si>
  <si>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</si>
  <si>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</si>
  <si>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</si>
  <si>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</si>
  <si>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</si>
  <si>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</si>
  <si>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</si>
  <si>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</si>
  <si>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</si>
  <si>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</si>
  <si>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</si>
  <si>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</si>
  <si>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</si>
  <si>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</si>
  <si>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</si>
  <si>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</si>
  <si>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</si>
  <si>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</si>
  <si>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</si>
  <si>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</si>
  <si>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</si>
  <si>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</si>
  <si>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</si>
  <si>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</si>
  <si>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</si>
  <si>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</si>
  <si>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</si>
  <si>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</si>
  <si>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</si>
  <si>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</si>
  <si>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</si>
  <si>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</si>
  <si>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</si>
  <si>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</si>
  <si>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</si>
  <si>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</si>
  <si>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</si>
  <si>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</si>
  <si>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</si>
  <si>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</si>
  <si>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</si>
  <si>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</si>
  <si>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</si>
  <si>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</si>
  <si>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</si>
  <si>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</si>
  <si>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</si>
  <si>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</si>
  <si>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</si>
  <si>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</si>
  <si>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</si>
  <si>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</si>
  <si>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</si>
  <si>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</si>
  <si>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</si>
  <si>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</si>
  <si>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</si>
  <si>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</si>
  <si>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</si>
  <si>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</si>
  <si>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</si>
  <si>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</si>
  <si>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</si>
  <si>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</si>
  <si>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</si>
  <si>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</si>
  <si>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</si>
  <si>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</si>
  <si>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</si>
  <si>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</si>
  <si>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</si>
  <si>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</si>
  <si>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</si>
  <si>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</si>
  <si>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</si>
  <si>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</si>
  <si>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</si>
  <si>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</si>
  <si>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</si>
  <si>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</si>
  <si>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</si>
  <si>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</si>
  <si>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</si>
  <si>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</si>
  <si>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</si>
  <si>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</si>
  <si>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</si>
  <si>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</si>
  <si>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</si>
  <si>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</si>
  <si>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</si>
  <si>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</si>
  <si>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</si>
  <si>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</si>
  <si>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</si>
  <si>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</si>
  <si>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</si>
  <si>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</si>
  <si>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</si>
  <si>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</si>
  <si>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</si>
  <si>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</si>
  <si>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</si>
  <si>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</si>
  <si>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</si>
  <si>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</si>
  <si>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</si>
  <si>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</si>
  <si>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</si>
  <si>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</si>
  <si>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</si>
  <si>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</si>
  <si>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</si>
  <si>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</si>
  <si>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</si>
  <si>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</si>
  <si>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</si>
  <si>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</si>
  <si>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</si>
  <si>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</si>
  <si>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</si>
  <si>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</si>
  <si>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</si>
  <si>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</si>
  <si>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</si>
  <si>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</si>
  <si>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</si>
  <si>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</si>
  <si>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</si>
  <si>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</si>
  <si>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</si>
  <si>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</si>
  <si>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</si>
  <si>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</si>
  <si>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</si>
  <si>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</si>
  <si>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</si>
  <si>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</si>
  <si>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</si>
  <si>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</si>
  <si>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</si>
  <si>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</si>
  <si>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</si>
  <si>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</si>
  <si>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</si>
  <si>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</si>
  <si>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</si>
  <si>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</si>
  <si>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</si>
  <si>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</si>
  <si>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</si>
  <si>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</si>
  <si>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</si>
  <si>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</si>
  <si>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</si>
  <si>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</si>
  <si>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</si>
  <si>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</si>
  <si>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</si>
  <si>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</si>
  <si>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</si>
  <si>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</si>
  <si>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</si>
  <si>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</si>
  <si>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</si>
  <si>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</si>
  <si>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</si>
  <si>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</si>
  <si>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</si>
  <si>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</si>
  <si>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</si>
  <si>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</si>
  <si>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</si>
  <si>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</si>
  <si>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</si>
  <si>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</si>
  <si>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</si>
  <si>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</si>
  <si>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</si>
  <si>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</si>
  <si>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</si>
  <si>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</si>
  <si>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</si>
  <si>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</si>
  <si>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</si>
  <si>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</si>
  <si>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</si>
  <si>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</si>
  <si>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</si>
  <si>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</si>
  <si>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</si>
  <si>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</si>
  <si>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</si>
  <si>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</si>
  <si>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</si>
  <si>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</si>
  <si>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</si>
  <si>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</si>
  <si>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</si>
  <si>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</si>
  <si>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</si>
  <si>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</si>
  <si>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</si>
  <si>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</si>
  <si>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</si>
  <si>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</si>
  <si>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</si>
  <si>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</si>
  <si>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</si>
  <si>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</si>
  <si>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</si>
  <si>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</si>
  <si>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</si>
  <si>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</si>
  <si>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</si>
  <si>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</si>
  <si>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</si>
  <si>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</si>
  <si>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</si>
  <si>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</si>
  <si>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</si>
  <si>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</si>
  <si>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</si>
  <si>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</si>
  <si>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</si>
  <si>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</si>
  <si>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</si>
  <si>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</si>
  <si>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</si>
  <si>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</si>
  <si>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</si>
  <si>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</si>
  <si>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</si>
  <si>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</si>
  <si>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</si>
  <si>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</si>
  <si>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</si>
  <si>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</si>
  <si>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</si>
  <si>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</si>
  <si>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</si>
  <si>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</si>
  <si>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</si>
  <si>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</si>
  <si>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</si>
  <si>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</si>
  <si>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</si>
  <si>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</si>
  <si>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</si>
  <si>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</si>
  <si>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</si>
  <si>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</si>
  <si>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</si>
  <si>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</si>
  <si>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</si>
  <si>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</si>
  <si>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</si>
  <si>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</si>
  <si>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</si>
  <si>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</si>
  <si>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</si>
  <si>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</si>
  <si>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</si>
  <si>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</si>
  <si>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</si>
  <si>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</si>
  <si>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</si>
  <si>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</si>
  <si>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</si>
  <si>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</si>
  <si>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</si>
  <si>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</si>
  <si>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</si>
  <si>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</si>
  <si>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</si>
  <si>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</si>
  <si>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</si>
  <si>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</si>
  <si>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</si>
  <si>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</si>
  <si>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</si>
  <si>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</si>
  <si>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</si>
  <si>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</si>
  <si>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</si>
  <si>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</si>
  <si>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</si>
  <si>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</si>
  <si>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</si>
  <si>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</si>
  <si>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</si>
  <si>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</si>
  <si>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</si>
  <si>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</si>
  <si>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</si>
  <si>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</si>
  <si>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</si>
  <si>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</si>
  <si>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</si>
  <si>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</si>
  <si>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</si>
  <si>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</si>
  <si>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</si>
  <si>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</si>
  <si>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</si>
  <si>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</si>
  <si>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</si>
  <si>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</si>
  <si>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</si>
  <si>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</si>
  <si>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</si>
  <si>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</si>
  <si>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</si>
  <si>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</si>
  <si>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</si>
  <si>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</si>
  <si>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</si>
  <si>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</si>
  <si>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</si>
  <si>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</si>
  <si>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</si>
  <si>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</si>
  <si>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</si>
  <si>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</si>
  <si>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</si>
  <si>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</si>
  <si>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</si>
  <si>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</si>
  <si>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</si>
  <si>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</si>
  <si>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</si>
  <si>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</si>
  <si>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</si>
  <si>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</si>
  <si>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</si>
  <si>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</si>
  <si>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</si>
  <si>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</si>
  <si>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</si>
  <si>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</si>
  <si>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</si>
  <si>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</si>
  <si>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</si>
  <si>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</si>
  <si>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</si>
  <si>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</si>
  <si>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</si>
  <si>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</si>
  <si>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</si>
  <si>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</si>
  <si>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</si>
  <si>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</si>
  <si>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</si>
  <si>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</si>
  <si>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</si>
  <si>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</si>
  <si>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</si>
  <si>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</si>
  <si>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</si>
  <si>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</si>
  <si>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</si>
  <si>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</si>
  <si>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</si>
  <si>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</si>
  <si>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</si>
  <si>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</si>
  <si>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</si>
  <si>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</si>
  <si>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</si>
  <si>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</si>
  <si>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</si>
  <si>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</si>
  <si>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</si>
  <si>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</si>
  <si>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</si>
  <si>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</si>
  <si>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</si>
  <si>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</si>
  <si>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</si>
  <si>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</si>
  <si>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</si>
  <si>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</si>
  <si>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</si>
  <si>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</si>
  <si>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</si>
  <si>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</si>
  <si>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</si>
  <si>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</si>
  <si>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</si>
  <si>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</si>
  <si>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</si>
  <si>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</si>
  <si>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</si>
  <si>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</si>
  <si>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</si>
  <si>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</si>
  <si>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</si>
  <si>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</si>
  <si>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</si>
  <si>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</si>
  <si>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</si>
  <si>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</si>
  <si>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</si>
  <si>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</si>
  <si>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</si>
  <si>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</si>
  <si>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</si>
  <si>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</si>
  <si>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</si>
  <si>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</si>
  <si>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</si>
  <si>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</si>
  <si>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</si>
  <si>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</si>
  <si>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</si>
  <si>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</si>
  <si>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</si>
  <si>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</si>
  <si>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</si>
  <si>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</si>
  <si>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</si>
  <si>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</si>
  <si>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</si>
  <si>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</si>
  <si>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</si>
  <si>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</si>
  <si>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</si>
  <si>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</si>
  <si>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</si>
  <si>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</si>
  <si>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</si>
  <si>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</si>
  <si>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</si>
  <si>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</si>
  <si>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</si>
  <si>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</si>
  <si>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</si>
  <si>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</si>
  <si>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</si>
  <si>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</si>
  <si>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</si>
  <si>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</si>
  <si>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</si>
  <si>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</si>
  <si>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</si>
  <si>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</si>
  <si>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</si>
  <si>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</si>
  <si>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</si>
  <si>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</si>
  <si>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</si>
  <si>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</si>
  <si>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</si>
  <si>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</si>
  <si>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</si>
  <si>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</si>
  <si>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</si>
  <si>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</si>
  <si>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</si>
  <si>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</si>
  <si>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</si>
  <si>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</si>
  <si>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</si>
  <si>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</si>
  <si>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</si>
  <si>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</si>
  <si>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</si>
  <si>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</si>
  <si>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</si>
  <si>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</si>
  <si>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</si>
  <si>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</si>
  <si>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</si>
  <si>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</si>
  <si>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</si>
  <si>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</si>
  <si>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</si>
  <si>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</si>
  <si>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</si>
  <si>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</si>
  <si>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</si>
  <si>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</si>
  <si>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</si>
  <si>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</si>
  <si>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</si>
  <si>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</si>
  <si>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</si>
  <si>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</si>
  <si>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</si>
  <si>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</si>
  <si>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</si>
  <si>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</si>
  <si>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</si>
  <si>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</si>
  <si>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</si>
  <si>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</si>
  <si>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</si>
  <si>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</si>
  <si>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</si>
  <si>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</si>
  <si>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</si>
  <si>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</si>
  <si>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</si>
  <si>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</si>
  <si>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</si>
  <si>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</si>
  <si>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</si>
  <si>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</si>
  <si>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</si>
  <si>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</si>
  <si>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</si>
  <si>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</si>
  <si>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</si>
  <si>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</si>
  <si>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</si>
  <si>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</si>
  <si>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</si>
  <si>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</si>
  <si>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</si>
  <si>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</si>
  <si>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</si>
  <si>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</si>
  <si>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</si>
  <si>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</si>
  <si>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</si>
  <si>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</si>
  <si>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</si>
  <si>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</si>
  <si>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</si>
  <si>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</si>
  <si>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</si>
  <si>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</si>
  <si>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</si>
  <si>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</si>
  <si>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</si>
  <si>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</si>
  <si>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</si>
  <si>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</si>
  <si>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</si>
  <si>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</si>
  <si>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</si>
  <si>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</si>
  <si>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</si>
  <si>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</si>
  <si>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</si>
  <si>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</si>
  <si>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</si>
  <si>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</si>
  <si>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</si>
  <si>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</si>
  <si>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</si>
  <si>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</si>
  <si>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</si>
  <si>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</si>
  <si>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</si>
  <si>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</si>
  <si>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</si>
  <si>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</si>
  <si>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</si>
  <si>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</si>
  <si>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</si>
  <si>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</si>
  <si>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</si>
  <si>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</si>
  <si>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</si>
  <si>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</si>
  <si>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</si>
  <si>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</si>
  <si>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</si>
  <si>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</si>
  <si>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</si>
  <si>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</si>
  <si>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</si>
  <si>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</si>
  <si>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</si>
  <si>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</si>
  <si>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</si>
  <si>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</si>
  <si>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</si>
  <si>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</si>
  <si>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</si>
  <si>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</si>
  <si>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</si>
  <si>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</si>
  <si>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</si>
  <si>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</si>
  <si>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</si>
  <si>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</si>
  <si>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</si>
  <si>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</si>
  <si>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</si>
  <si>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</si>
  <si>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</si>
  <si>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</si>
  <si>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</si>
  <si>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</si>
  <si>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</si>
  <si>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</si>
  <si>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</si>
  <si>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</si>
  <si>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</si>
  <si>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</si>
  <si>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</si>
  <si>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</si>
  <si>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</si>
  <si>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</si>
  <si>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</si>
  <si>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</si>
  <si>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</si>
  <si>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</si>
  <si>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</si>
  <si>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</si>
  <si>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</si>
  <si>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</si>
  <si>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</si>
  <si>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</si>
  <si>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</si>
  <si>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</si>
  <si>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</si>
  <si>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</si>
  <si>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</si>
  <si>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</si>
  <si>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</si>
  <si>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</si>
  <si>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</si>
  <si>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</si>
  <si>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</si>
  <si>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</si>
  <si>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</si>
  <si>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</si>
  <si>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</si>
  <si>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</si>
  <si>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</si>
  <si>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</si>
  <si>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</si>
  <si>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</si>
  <si>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</si>
  <si>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</si>
  <si>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</si>
  <si>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</si>
  <si>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</si>
  <si>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</si>
  <si>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</si>
  <si>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</si>
  <si>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</si>
  <si>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</si>
  <si>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</si>
  <si>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</si>
  <si>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</si>
  <si>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</si>
  <si>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</si>
  <si>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</si>
  <si>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</si>
  <si>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</si>
  <si>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</si>
  <si>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</si>
  <si>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</si>
  <si>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</si>
  <si>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</si>
  <si>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</si>
  <si>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</si>
  <si>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</si>
  <si>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</si>
  <si>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</si>
  <si>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</si>
  <si>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</si>
  <si>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</si>
  <si>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</si>
  <si>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</si>
  <si>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</si>
  <si>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</si>
  <si>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</si>
  <si>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</si>
  <si>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</si>
  <si>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</si>
  <si>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</si>
  <si>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</si>
  <si>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</si>
  <si>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</si>
  <si>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</si>
  <si>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</si>
  <si>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</si>
  <si>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</si>
  <si>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</si>
  <si>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</si>
  <si>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</si>
  <si>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</si>
  <si>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</si>
  <si>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</si>
  <si>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</si>
  <si>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</si>
  <si>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</si>
  <si>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</si>
  <si>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</si>
  <si>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</si>
  <si>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</si>
  <si>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</si>
  <si>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</si>
  <si>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</si>
  <si>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</si>
  <si>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</si>
  <si>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</si>
  <si>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</si>
  <si>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</si>
  <si>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</si>
  <si>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</si>
  <si>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</si>
  <si>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</si>
  <si>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</si>
  <si>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</si>
  <si>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</si>
  <si>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</si>
  <si>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</si>
  <si>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</si>
  <si>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</si>
  <si>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</si>
  <si>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</si>
  <si>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</si>
  <si>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</si>
  <si>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</si>
  <si>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</si>
  <si>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</si>
  <si>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</si>
  <si>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</si>
  <si>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</si>
  <si>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</si>
  <si>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</si>
  <si>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</si>
  <si>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</si>
  <si>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</si>
  <si>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</si>
  <si>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</si>
  <si>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</si>
  <si>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</si>
  <si>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</si>
  <si>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</si>
  <si>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</si>
  <si>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</si>
  <si>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</si>
  <si>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</si>
  <si>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</si>
  <si>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</si>
  <si>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</si>
  <si>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</si>
  <si>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</si>
  <si>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</si>
  <si>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</si>
  <si>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</si>
  <si>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</si>
  <si>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</si>
  <si>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</si>
  <si>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</si>
  <si>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</si>
  <si>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</si>
  <si>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</si>
  <si>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</si>
  <si>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</si>
  <si>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</si>
  <si>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</si>
  <si>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</si>
  <si>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</si>
  <si>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</si>
  <si>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</si>
  <si>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</si>
  <si>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</si>
  <si>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</si>
  <si>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</si>
  <si>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</si>
  <si>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</si>
  <si>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</si>
  <si>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</si>
  <si>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</si>
  <si>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</si>
  <si>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</si>
  <si>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</si>
  <si>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</si>
  <si>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</si>
  <si>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</si>
  <si>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</si>
  <si>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</si>
  <si>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</si>
  <si>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</si>
  <si>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</si>
  <si>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</si>
  <si>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</si>
  <si>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</si>
  <si>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</si>
  <si>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</si>
  <si>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</si>
  <si>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</si>
  <si>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</si>
  <si>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</si>
  <si>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</si>
  <si>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</si>
  <si>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</si>
  <si>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</si>
  <si>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</si>
  <si>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</si>
  <si>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</si>
  <si>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</si>
  <si>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</si>
  <si>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</si>
  <si>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</si>
  <si>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</si>
  <si>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</si>
  <si>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</si>
  <si>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</si>
  <si>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</si>
  <si>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</si>
  <si>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</si>
  <si>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</si>
  <si>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</si>
  <si>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</si>
  <si>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</si>
  <si>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</si>
  <si>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</si>
  <si>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</si>
  <si>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</si>
  <si>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</si>
  <si>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</si>
  <si>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</si>
  <si>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</si>
  <si>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</si>
  <si>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</si>
  <si>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</si>
  <si>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</si>
  <si>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</si>
  <si>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</si>
  <si>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</si>
  <si>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</si>
  <si>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</si>
  <si>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</si>
  <si>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</si>
  <si>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</si>
  <si>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</si>
  <si>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</si>
  <si>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</si>
  <si>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</si>
  <si>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</si>
  <si>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</si>
  <si>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</si>
  <si>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</si>
  <si>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</si>
  <si>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</si>
  <si>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</si>
  <si>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</si>
  <si>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</si>
  <si>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</si>
  <si>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</si>
  <si>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</si>
  <si>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</si>
  <si>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</si>
  <si>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</si>
  <si>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</si>
  <si>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</si>
  <si>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</si>
  <si>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</si>
  <si>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</si>
  <si>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</si>
  <si>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</si>
  <si>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</si>
  <si>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</si>
  <si>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</si>
  <si>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</si>
  <si>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</si>
  <si>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</si>
  <si>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</si>
  <si>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</si>
  <si>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</si>
  <si>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</si>
  <si>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</si>
  <si>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</si>
  <si>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</si>
  <si>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</si>
  <si>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</si>
  <si>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</si>
  <si>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</si>
  <si>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</si>
  <si>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</si>
  <si>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</si>
  <si>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</si>
  <si>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</si>
  <si>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</si>
  <si>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</si>
  <si>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</si>
  <si>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</si>
  <si>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</si>
  <si>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</si>
  <si>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</si>
  <si>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</si>
  <si>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</si>
  <si>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</si>
  <si>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</si>
  <si>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</si>
  <si>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</si>
  <si>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</si>
  <si>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</si>
  <si>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</si>
  <si>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</si>
  <si>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</si>
  <si>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</si>
  <si>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</si>
  <si>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</si>
  <si>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</si>
  <si>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</si>
  <si>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</si>
  <si>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</si>
  <si>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</si>
  <si>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</si>
  <si>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</si>
  <si>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</si>
  <si>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</si>
  <si>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</si>
  <si>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</si>
  <si>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</si>
  <si>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</si>
  <si>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</si>
  <si>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</si>
  <si>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</si>
  <si>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</si>
  <si>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</si>
  <si>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</si>
  <si>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</si>
  <si>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</si>
  <si>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</si>
  <si>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</si>
  <si>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</si>
  <si>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</si>
  <si>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</si>
  <si>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</si>
  <si>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</si>
  <si>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</si>
  <si>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</si>
  <si>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</si>
  <si>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</si>
  <si>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</si>
  <si>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</si>
  <si>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</si>
  <si>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</si>
  <si>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</si>
  <si>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</si>
  <si>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</si>
  <si>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</si>
  <si>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</si>
  <si>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</si>
  <si>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</si>
  <si>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</si>
  <si>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</si>
  <si>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</si>
  <si>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</si>
  <si>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</si>
  <si>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</si>
  <si>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</si>
  <si>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</si>
  <si>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</si>
  <si>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</si>
  <si>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</si>
  <si>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</si>
  <si>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</si>
  <si>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</si>
  <si>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</si>
  <si>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</si>
  <si>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</si>
  <si>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</si>
  <si>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</si>
  <si>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</si>
  <si>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</si>
  <si>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</si>
  <si>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</si>
  <si>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</si>
  <si>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</si>
  <si>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</si>
  <si>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</si>
  <si>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</si>
  <si>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</si>
  <si>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</si>
  <si>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</si>
  <si>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</si>
  <si>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</si>
  <si>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</si>
  <si>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</si>
  <si>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</si>
  <si>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</si>
  <si>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</si>
  <si>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</si>
  <si>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</si>
  <si>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</si>
  <si>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</si>
  <si>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</si>
  <si>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</si>
  <si>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</si>
  <si>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</si>
  <si>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</si>
  <si>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</si>
  <si>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</si>
  <si>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</si>
  <si>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</si>
  <si>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</si>
  <si>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</si>
  <si>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</si>
  <si>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</si>
  <si>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</si>
  <si>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</si>
  <si>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</si>
  <si>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</si>
  <si>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</si>
  <si>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</si>
  <si>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</si>
  <si>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</si>
  <si>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</si>
  <si>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</si>
  <si>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</si>
  <si>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</si>
  <si>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</si>
  <si>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</si>
  <si>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</si>
  <si>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</si>
  <si>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</si>
  <si>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</si>
  <si>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</si>
  <si>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</si>
  <si>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</si>
  <si>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</si>
  <si>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</si>
  <si>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</si>
  <si>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</si>
  <si>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</si>
  <si>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</si>
  <si>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</si>
  <si>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</si>
  <si>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</si>
  <si>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</si>
  <si>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</si>
  <si>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</si>
  <si>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</si>
  <si>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</si>
  <si>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</si>
  <si>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</si>
  <si>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</si>
  <si>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</si>
  <si>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</si>
  <si>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</si>
  <si>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</si>
  <si>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</si>
  <si>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</si>
  <si>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</si>
  <si>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</si>
  <si>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</si>
  <si>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</si>
  <si>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</si>
  <si>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</si>
  <si>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</si>
  <si>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</si>
  <si>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</si>
  <si>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</si>
  <si>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</si>
  <si>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</si>
  <si>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</si>
  <si>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</si>
  <si>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</si>
  <si>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</si>
  <si>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</si>
  <si>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</si>
  <si>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</si>
  <si>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</si>
  <si>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</si>
  <si>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</si>
  <si>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</si>
  <si>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</si>
  <si>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</si>
  <si>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</si>
  <si>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</si>
  <si>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</si>
  <si>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</si>
  <si>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</si>
  <si>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</si>
  <si>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</si>
  <si>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</si>
  <si>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</si>
  <si>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</si>
  <si>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</si>
  <si>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</si>
  <si>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</si>
  <si>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</si>
  <si>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</si>
  <si>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</si>
  <si>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</si>
  <si>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</si>
  <si>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</si>
  <si>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</si>
  <si>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</si>
  <si>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</si>
  <si>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</si>
  <si>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</si>
  <si>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</si>
  <si>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</si>
  <si>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</si>
  <si>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</si>
  <si>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</si>
  <si>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</si>
  <si>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</si>
  <si>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</si>
  <si>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</si>
  <si>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</si>
  <si>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</si>
  <si>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</si>
  <si>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</si>
  <si>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</si>
  <si>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</si>
  <si>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</si>
  <si>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</si>
  <si>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</si>
  <si>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</si>
  <si>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</si>
  <si>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</si>
  <si>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</si>
  <si>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</si>
  <si>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</si>
  <si>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</si>
  <si>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</si>
  <si>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</si>
  <si>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</si>
  <si>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</si>
  <si>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</si>
  <si>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</si>
  <si>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</si>
  <si>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</si>
  <si>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</si>
  <si>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</si>
  <si>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</si>
  <si>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</si>
  <si>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</si>
  <si>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</si>
  <si>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</si>
  <si>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</si>
  <si>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</si>
  <si>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</si>
  <si>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</si>
  <si>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</si>
  <si>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</si>
  <si>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</si>
  <si>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</si>
  <si>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</si>
  <si>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</si>
  <si>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</si>
  <si>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</si>
  <si>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</si>
  <si>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</si>
  <si>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</si>
  <si>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</si>
  <si>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</si>
  <si>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</si>
  <si>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</si>
  <si>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</si>
  <si>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</si>
  <si>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</si>
  <si>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</si>
  <si>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</si>
  <si>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</si>
  <si>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</si>
  <si>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</si>
  <si>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</si>
  <si>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</si>
  <si>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</si>
  <si>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</si>
  <si>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</si>
  <si>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</si>
  <si>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</si>
  <si>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</si>
  <si>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</si>
  <si>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</si>
  <si>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</si>
  <si>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</si>
  <si>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</si>
  <si>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</si>
  <si>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</si>
  <si>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</si>
  <si>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</si>
  <si>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</si>
  <si>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</si>
  <si>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</si>
  <si>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</si>
  <si>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</si>
  <si>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</si>
  <si>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</si>
  <si>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</si>
  <si>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</si>
  <si>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</si>
  <si>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</si>
  <si>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</si>
  <si>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</si>
  <si>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</si>
  <si>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</si>
  <si>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</si>
  <si>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</si>
  <si>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</si>
  <si>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</si>
  <si>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</si>
  <si>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</si>
  <si>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</si>
  <si>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</si>
  <si>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</si>
  <si>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</si>
  <si>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</si>
  <si>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</si>
  <si>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</si>
  <si>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</si>
  <si>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</si>
  <si>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</si>
  <si>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</si>
  <si>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</si>
  <si>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</si>
  <si>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</si>
  <si>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</si>
  <si>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</si>
  <si>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</si>
  <si>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</si>
  <si>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</si>
  <si>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</si>
  <si>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</si>
  <si>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</si>
  <si>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</si>
  <si>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</si>
  <si>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</si>
  <si>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</si>
  <si>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</si>
  <si>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</si>
  <si>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</si>
  <si>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</si>
  <si>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</si>
  <si>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</si>
  <si>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</si>
  <si>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</si>
  <si>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</si>
  <si>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</si>
  <si>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</si>
  <si>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</si>
  <si>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</si>
  <si>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</si>
  <si>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</si>
  <si>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</si>
  <si>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</si>
  <si>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</si>
  <si>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</si>
  <si>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</si>
  <si>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</si>
  <si>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</si>
  <si>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</si>
  <si>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</si>
  <si>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</si>
  <si>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</si>
  <si>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</si>
  <si>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</si>
  <si>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</si>
  <si>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</si>
  <si>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</si>
  <si>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</si>
  <si>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</si>
  <si>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</si>
  <si>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</si>
  <si>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</si>
  <si>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</si>
  <si>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</si>
  <si>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</si>
  <si>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</si>
  <si>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</si>
  <si>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</si>
  <si>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</si>
  <si>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</si>
  <si>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</si>
  <si>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</si>
  <si>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</si>
  <si>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</si>
  <si>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</si>
  <si>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</si>
  <si>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</si>
  <si>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</si>
  <si>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</si>
  <si>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</si>
  <si>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</si>
  <si>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</si>
  <si>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</si>
  <si>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</si>
  <si>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</si>
  <si>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</si>
  <si>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</si>
  <si>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</si>
  <si>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</si>
  <si>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</si>
  <si>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</si>
  <si>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</si>
  <si>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</si>
  <si>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</si>
  <si>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</si>
  <si>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</si>
  <si>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</si>
  <si>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</si>
  <si>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</si>
  <si>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</si>
  <si>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</si>
  <si>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</si>
  <si>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</si>
  <si>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</si>
  <si>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</si>
  <si>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</si>
  <si>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</si>
  <si>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</si>
  <si>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</si>
  <si>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</si>
  <si>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</si>
  <si>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</si>
  <si>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</si>
  <si>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</si>
  <si>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</si>
  <si>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</si>
  <si>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</si>
  <si>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</si>
  <si>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</si>
  <si>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</si>
  <si>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</si>
  <si>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</si>
  <si>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</si>
  <si>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</si>
  <si>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</si>
  <si>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</si>
  <si>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</si>
  <si>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</si>
  <si>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</si>
  <si>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</si>
  <si>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</si>
  <si>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</si>
  <si>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</si>
  <si>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</si>
  <si>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</si>
  <si>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</si>
  <si>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</si>
  <si>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</si>
  <si>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</si>
  <si>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</si>
  <si>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</si>
  <si>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</si>
  <si>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</si>
  <si>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</si>
  <si>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</si>
  <si>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</si>
  <si>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</si>
  <si>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</si>
  <si>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</si>
  <si>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</si>
  <si>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</si>
  <si>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</si>
  <si>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</si>
  <si>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</si>
  <si>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</si>
  <si>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</si>
  <si>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</si>
  <si>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</si>
  <si>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</si>
  <si>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</si>
  <si>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</si>
  <si>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</si>
  <si>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</si>
  <si>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</si>
  <si>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</si>
  <si>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</si>
  <si>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</si>
  <si>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</si>
  <si>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</si>
  <si>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</si>
  <si>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</si>
  <si>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</si>
  <si>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</si>
  <si>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</si>
  <si>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</si>
  <si>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</si>
  <si>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</si>
  <si>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</si>
  <si>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</si>
  <si>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</si>
  <si>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</si>
  <si>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</si>
  <si>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</si>
  <si>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</si>
  <si>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</si>
  <si>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</si>
  <si>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</si>
  <si>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</si>
  <si>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</si>
  <si>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</si>
  <si>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</si>
  <si>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</si>
  <si>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</si>
  <si>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</si>
  <si>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</si>
  <si>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</si>
  <si>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</si>
  <si>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</si>
  <si>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</si>
  <si>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</si>
  <si>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</si>
  <si>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</si>
  <si>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</si>
  <si>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</si>
  <si>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</si>
  <si>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</si>
  <si>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</si>
  <si>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</si>
  <si>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</si>
  <si>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</si>
  <si>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</si>
  <si>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</si>
  <si>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</si>
  <si>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</si>
  <si>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</si>
  <si>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</si>
  <si>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</si>
  <si>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</si>
  <si>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</si>
  <si>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</si>
  <si>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</si>
  <si>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</si>
  <si>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</si>
  <si>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</si>
  <si>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</si>
  <si>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</si>
  <si>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</si>
  <si>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</si>
  <si>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</si>
  <si>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</si>
  <si>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</si>
  <si>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</si>
  <si>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</si>
  <si>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</si>
  <si>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</si>
  <si>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</si>
  <si>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</si>
  <si>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</si>
  <si>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</si>
  <si>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</si>
  <si>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</si>
  <si>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</si>
  <si>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</si>
  <si>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</si>
  <si>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</si>
  <si>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</si>
  <si>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</si>
  <si>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</si>
  <si>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</si>
  <si>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</si>
  <si>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</si>
  <si>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</si>
  <si>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</si>
  <si>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</si>
  <si>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</si>
  <si>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</si>
  <si>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</si>
  <si>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</si>
  <si>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</si>
  <si>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</si>
  <si>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</si>
  <si>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</si>
  <si>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</si>
  <si>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</si>
  <si>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</si>
  <si>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</si>
  <si>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</si>
  <si>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</si>
  <si>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</si>
  <si>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</si>
  <si>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</si>
  <si>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</si>
  <si>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</si>
  <si>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</si>
  <si>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</si>
  <si>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</si>
  <si>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</si>
  <si>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</si>
  <si>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</si>
  <si>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</si>
  <si>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</si>
  <si>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</si>
  <si>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</si>
  <si>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</si>
  <si>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</si>
  <si>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</si>
  <si>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</si>
  <si>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</si>
  <si>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</si>
  <si>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</si>
  <si>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</si>
  <si>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</si>
  <si>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</si>
  <si>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</si>
  <si>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</si>
  <si>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</si>
  <si>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</si>
  <si>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</si>
  <si>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</si>
  <si>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</si>
  <si>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</si>
  <si>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</si>
  <si>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</si>
  <si>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</si>
  <si>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</si>
  <si>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</si>
  <si>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</si>
  <si>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</si>
  <si>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</si>
  <si>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</si>
  <si>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</si>
  <si>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</si>
  <si>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</si>
  <si>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</si>
  <si>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</si>
  <si>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</si>
  <si>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</si>
  <si>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</si>
  <si>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</si>
  <si>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</si>
  <si>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</si>
  <si>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</si>
  <si>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</si>
  <si>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</si>
  <si>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</si>
  <si>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</si>
  <si>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</si>
  <si>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</si>
  <si>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</si>
  <si>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</si>
  <si>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</si>
  <si>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</si>
  <si>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</si>
  <si>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</si>
  <si>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</si>
  <si>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</si>
  <si>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</si>
  <si>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</si>
  <si>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</si>
  <si>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</si>
  <si>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</si>
  <si>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</si>
  <si>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</si>
  <si>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</si>
  <si>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</si>
  <si>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</si>
  <si>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</si>
  <si>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</si>
  <si>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</si>
  <si>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</si>
  <si>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</si>
  <si>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</si>
  <si>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</si>
  <si>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</si>
  <si>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</si>
  <si>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</si>
  <si>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</si>
  <si>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</si>
  <si>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</si>
  <si>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</si>
  <si>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</si>
  <si>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</si>
  <si>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</si>
  <si>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</si>
  <si>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</si>
  <si>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</si>
  <si>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</si>
  <si>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</si>
  <si>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</si>
  <si>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</si>
  <si>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</si>
  <si>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</si>
  <si>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</si>
  <si>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</si>
  <si>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</si>
  <si>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</si>
  <si>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</si>
  <si>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</si>
  <si>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</si>
  <si>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</si>
  <si>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</si>
  <si>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</si>
  <si>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</si>
  <si>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</si>
  <si>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</si>
  <si>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</si>
  <si>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</si>
  <si>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</si>
  <si>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</si>
  <si>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</si>
  <si>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</si>
  <si>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</si>
  <si>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</si>
  <si>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</si>
  <si>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</si>
  <si>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</si>
  <si>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</si>
  <si>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</si>
  <si>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</si>
  <si>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</si>
  <si>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</si>
  <si>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</si>
  <si>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</si>
  <si>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</si>
  <si>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</si>
  <si>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</si>
  <si>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</si>
  <si>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</si>
  <si>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</si>
  <si>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</si>
  <si>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</si>
  <si>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</si>
  <si>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</si>
  <si>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</si>
  <si>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</si>
  <si>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</si>
  <si>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</si>
  <si>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</si>
  <si>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</si>
  <si>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</si>
  <si>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</si>
  <si>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</si>
  <si>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</si>
  <si>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</si>
  <si>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</si>
  <si>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</si>
  <si>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</si>
  <si>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</si>
  <si>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</si>
  <si>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</si>
  <si>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</si>
  <si>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</si>
  <si>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</si>
  <si>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</si>
  <si>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</si>
  <si>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</si>
  <si>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</si>
  <si>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</si>
  <si>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</si>
  <si>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</si>
  <si>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</si>
  <si>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</si>
  <si>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</si>
  <si>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</si>
  <si>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</si>
  <si>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</si>
  <si>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</si>
  <si>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</si>
  <si>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</si>
  <si>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</si>
  <si>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</si>
  <si>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</si>
  <si>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</si>
  <si>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</si>
  <si>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</si>
  <si>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</si>
  <si>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</si>
  <si>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</si>
  <si>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</si>
  <si>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</si>
  <si>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</si>
  <si>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</si>
  <si>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</si>
  <si>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</si>
  <si>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</si>
  <si>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</si>
  <si>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</si>
  <si>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</si>
  <si>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</si>
  <si>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</si>
  <si>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</si>
  <si>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</si>
  <si>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</si>
  <si>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</si>
  <si>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</si>
  <si>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</si>
  <si>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</si>
  <si>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</si>
  <si>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</si>
  <si>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</si>
  <si>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</si>
  <si>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</si>
  <si>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</si>
  <si>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</si>
  <si>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</si>
  <si>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</si>
  <si>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</si>
  <si>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</si>
  <si>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</si>
  <si>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</si>
  <si>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</si>
  <si>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</si>
  <si>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</si>
  <si>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</si>
  <si>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</si>
  <si>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</si>
  <si>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</si>
  <si>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</si>
  <si>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</si>
  <si>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</si>
  <si>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</si>
  <si>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</si>
  <si>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</si>
  <si>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</si>
  <si>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</si>
  <si>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</si>
  <si>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</si>
  <si>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</si>
  <si>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</si>
  <si>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</si>
  <si>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</si>
  <si>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</si>
  <si>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</si>
  <si>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</si>
  <si>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</si>
  <si>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</si>
  <si>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</si>
  <si>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</si>
  <si>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</si>
  <si>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</si>
  <si>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</si>
  <si>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</si>
  <si>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</si>
  <si>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</si>
  <si>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</si>
  <si>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</si>
  <si>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</si>
  <si>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</si>
  <si>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</si>
  <si>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</si>
  <si>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</si>
  <si>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</si>
  <si>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</si>
  <si>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</si>
  <si>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</si>
  <si>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</si>
  <si>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</si>
  <si>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</si>
  <si>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</si>
  <si>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</si>
  <si>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</si>
  <si>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</si>
  <si>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</si>
  <si>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</si>
  <si>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</si>
  <si>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</si>
  <si>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</si>
  <si>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</si>
  <si>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</si>
  <si>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</si>
  <si>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</si>
  <si>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</si>
  <si>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</si>
  <si>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</si>
  <si>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</si>
  <si>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</si>
  <si>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</si>
  <si>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</si>
  <si>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</si>
  <si>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</si>
  <si>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</si>
  <si>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</si>
  <si>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</si>
  <si>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</si>
  <si>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</si>
  <si>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</si>
  <si>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</si>
  <si>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</si>
  <si>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</si>
  <si>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</si>
  <si>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</si>
  <si>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</si>
  <si>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</si>
  <si>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</si>
  <si>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</si>
  <si>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</si>
  <si>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</si>
  <si>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</si>
  <si>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</si>
  <si>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</si>
  <si>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</si>
  <si>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</si>
  <si>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</si>
  <si>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</si>
  <si>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</si>
  <si>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</si>
  <si>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</si>
  <si>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</si>
  <si>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</si>
  <si>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</si>
  <si>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</si>
  <si>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</si>
  <si>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</si>
  <si>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</si>
  <si>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</si>
  <si>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</si>
  <si>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</si>
  <si>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</si>
  <si>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</si>
  <si>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</si>
  <si>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</si>
  <si>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</si>
  <si>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</si>
  <si>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</si>
  <si>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</si>
  <si>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</si>
  <si>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</si>
  <si>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</si>
  <si>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</si>
  <si>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</si>
  <si>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</si>
  <si>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</si>
  <si>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</si>
  <si>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</si>
  <si>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</si>
  <si>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</si>
  <si>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</si>
  <si>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</si>
  <si>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</si>
  <si>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</si>
  <si>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</si>
  <si>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</si>
  <si>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</si>
  <si>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</si>
  <si>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</si>
  <si>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</si>
  <si>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</si>
  <si>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</si>
  <si>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</si>
  <si>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</si>
  <si>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</si>
  <si>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</si>
  <si>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</si>
  <si>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</si>
  <si>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</si>
  <si>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</si>
  <si>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</si>
  <si>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</si>
  <si>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</si>
  <si>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</si>
  <si>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</si>
  <si>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</si>
  <si>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</si>
  <si>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</si>
  <si>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</si>
  <si>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</si>
  <si>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</si>
  <si>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</si>
  <si>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</si>
  <si>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</si>
  <si>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</si>
  <si>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</si>
  <si>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</si>
  <si>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</si>
  <si>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</si>
  <si>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</si>
  <si>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</si>
  <si>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</si>
  <si>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</si>
  <si>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</si>
  <si>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</si>
  <si>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</si>
  <si>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</si>
  <si>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</si>
  <si>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</si>
  <si>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</si>
  <si>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</si>
  <si>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</si>
  <si>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</si>
  <si>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</si>
  <si>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</si>
  <si>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</si>
  <si>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</si>
  <si>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</si>
  <si>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</si>
  <si>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</si>
  <si>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</si>
  <si>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</si>
  <si>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</si>
  <si>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</si>
  <si>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</si>
  <si>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</si>
  <si>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</si>
  <si>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</si>
  <si>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</si>
  <si>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</si>
  <si>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</si>
  <si>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</si>
  <si>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</si>
  <si>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</si>
  <si>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</si>
  <si>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</si>
  <si>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</si>
  <si>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</si>
  <si>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</si>
  <si>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</si>
  <si>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</si>
  <si>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</si>
  <si>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</si>
  <si>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</si>
  <si>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</si>
  <si>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</si>
  <si>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</si>
  <si>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</si>
  <si>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</si>
  <si>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</si>
  <si>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</si>
  <si>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</si>
  <si>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</si>
  <si>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</si>
  <si>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</si>
  <si>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</si>
  <si>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</si>
  <si>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</si>
  <si>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</si>
  <si>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</si>
  <si>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</si>
  <si>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</si>
  <si>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</si>
  <si>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</si>
  <si>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</si>
  <si>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</si>
  <si>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</si>
  <si>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</si>
  <si>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</si>
  <si>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</si>
  <si>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</si>
  <si>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</si>
  <si>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</si>
  <si>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</si>
  <si>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</si>
  <si>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</si>
  <si>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</si>
  <si>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</si>
  <si>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</si>
  <si>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</si>
  <si>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</si>
  <si>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</si>
  <si>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</si>
  <si>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</si>
  <si>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</si>
  <si>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</si>
  <si>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</si>
  <si>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</si>
  <si>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</si>
  <si>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</si>
  <si>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</si>
  <si>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</si>
  <si>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</si>
  <si>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</si>
  <si>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</si>
  <si>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</si>
  <si>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</si>
  <si>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</si>
  <si>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</si>
  <si>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</si>
  <si>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</si>
  <si>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</si>
  <si>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</si>
  <si>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</si>
  <si>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</si>
  <si>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</si>
  <si>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</si>
  <si>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</si>
  <si>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</si>
  <si>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</si>
  <si>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</si>
  <si>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</si>
  <si>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</si>
  <si>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</si>
  <si>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</si>
  <si>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</si>
  <si>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</si>
  <si>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</si>
  <si>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</si>
  <si>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</si>
  <si>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</si>
  <si>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</si>
  <si>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</si>
  <si>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</si>
  <si>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</si>
  <si>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</si>
  <si>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</si>
  <si>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</si>
  <si>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</si>
  <si>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</si>
  <si>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</si>
  <si>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</si>
  <si>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</si>
  <si>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</si>
  <si>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</si>
  <si>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</si>
  <si>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</si>
  <si>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</si>
  <si>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</si>
  <si>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</si>
  <si>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</si>
  <si>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</si>
  <si>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</si>
  <si>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</si>
  <si>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</si>
  <si>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</si>
  <si>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</si>
  <si>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</si>
  <si>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</si>
  <si>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</si>
  <si>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</si>
  <si>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</si>
  <si>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</si>
  <si>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</si>
  <si>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</si>
  <si>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</si>
  <si>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</si>
  <si>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</si>
  <si>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</si>
  <si>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</si>
  <si>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</si>
  <si>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</si>
  <si>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</si>
  <si>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</si>
  <si>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</si>
  <si>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</si>
  <si>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</si>
  <si>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</si>
  <si>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</si>
  <si>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</si>
  <si>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</si>
  <si>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</si>
  <si>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</si>
  <si>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</si>
  <si>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</si>
  <si>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</si>
  <si>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</si>
  <si>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</si>
  <si>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</si>
  <si>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</si>
  <si>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</si>
  <si>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</si>
  <si>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</si>
  <si>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</si>
  <si>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</si>
  <si>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</si>
  <si>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</si>
  <si>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</si>
  <si>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</si>
  <si>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</si>
  <si>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</si>
  <si>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</si>
  <si>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</si>
  <si>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</si>
  <si>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</si>
  <si>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</si>
  <si>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</si>
  <si>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</si>
  <si>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</si>
  <si>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</si>
  <si>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</si>
  <si>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</si>
  <si>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</si>
  <si>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</si>
  <si>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</si>
  <si>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</si>
  <si>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</si>
  <si>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</si>
  <si>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</si>
  <si>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</si>
  <si>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</si>
  <si>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</si>
  <si>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</si>
  <si>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</si>
  <si>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</si>
  <si>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</si>
  <si>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</si>
  <si>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</si>
  <si>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</si>
  <si>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</si>
  <si>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</si>
  <si>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</si>
  <si>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</si>
  <si>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</si>
  <si>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</si>
  <si>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</si>
  <si>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</si>
  <si>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</si>
  <si>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</si>
  <si>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</si>
  <si>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</si>
  <si>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</si>
  <si>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</si>
  <si>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</si>
  <si>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</si>
  <si>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</si>
  <si>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</si>
  <si>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</si>
  <si>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</si>
  <si>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</si>
  <si>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</si>
  <si>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</si>
  <si>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</si>
  <si>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</si>
  <si>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</si>
  <si>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</si>
  <si>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</si>
  <si>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</si>
  <si>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</si>
  <si>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</si>
  <si>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</si>
  <si>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</si>
  <si>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</si>
  <si>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</si>
  <si>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</si>
  <si>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</si>
  <si>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</si>
  <si>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</si>
  <si>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</si>
  <si>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</si>
  <si>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</si>
  <si>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</si>
  <si>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</si>
  <si>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</si>
  <si>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</si>
  <si>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</si>
  <si>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</si>
  <si>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</si>
  <si>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</si>
  <si>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</si>
  <si>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</si>
  <si>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</si>
  <si>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</si>
  <si>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</si>
  <si>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</si>
  <si>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</si>
  <si>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</si>
  <si>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</si>
  <si>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</si>
  <si>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</si>
  <si>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</si>
  <si>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</si>
  <si>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</si>
  <si>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</si>
  <si>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</si>
  <si>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</si>
  <si>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</si>
  <si>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</si>
  <si>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</si>
  <si>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</si>
  <si>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</si>
  <si>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</si>
  <si>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</si>
  <si>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</si>
  <si>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</si>
  <si>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</si>
  <si>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</si>
  <si>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</si>
  <si>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</si>
  <si>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</si>
  <si>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</si>
  <si>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</si>
  <si>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</si>
  <si>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</si>
  <si>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</si>
  <si>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</si>
  <si>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</si>
  <si>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</si>
  <si>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</si>
  <si>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</si>
  <si>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</si>
  <si>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</si>
  <si>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</si>
  <si>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</si>
  <si>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</si>
  <si>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</si>
  <si>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</si>
  <si>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</si>
  <si>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</si>
  <si>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</si>
  <si>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</si>
  <si>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</si>
  <si>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</si>
  <si>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</si>
  <si>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</si>
  <si>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</si>
  <si>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</si>
  <si>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</si>
  <si>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</si>
  <si>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</si>
  <si>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</si>
  <si>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</si>
  <si>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</si>
  <si>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</si>
  <si>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</si>
  <si>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</si>
  <si>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</si>
  <si>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</si>
  <si>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</si>
  <si>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</si>
  <si>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</si>
  <si>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</si>
  <si>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</si>
  <si>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</si>
  <si>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</si>
  <si>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</si>
  <si>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</si>
  <si>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</si>
  <si>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</si>
  <si>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</si>
  <si>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</si>
  <si>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</si>
  <si>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</si>
  <si>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</si>
  <si>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</si>
  <si>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</si>
  <si>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</si>
  <si>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</si>
  <si>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</si>
  <si>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</si>
  <si>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</si>
  <si>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</si>
  <si>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</si>
  <si>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</si>
  <si>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</si>
  <si>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</si>
  <si>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</si>
  <si>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</si>
  <si>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</si>
  <si>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</si>
  <si>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</si>
  <si>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</si>
  <si>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</si>
  <si>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</si>
  <si>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</si>
  <si>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</si>
  <si>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</si>
  <si>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</si>
  <si>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</si>
  <si>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</si>
  <si>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</si>
  <si>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</si>
  <si>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</si>
  <si>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</si>
  <si>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</si>
  <si>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</si>
  <si>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</si>
  <si>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</si>
  <si>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</si>
  <si>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</si>
  <si>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</si>
  <si>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</si>
  <si>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</si>
  <si>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</si>
  <si>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</si>
  <si>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</si>
  <si>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</si>
  <si>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</si>
  <si>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</si>
  <si>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</si>
  <si>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</si>
  <si>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</si>
  <si>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</si>
  <si>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</si>
  <si>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</si>
  <si>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</si>
  <si>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</si>
  <si>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</si>
  <si>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</si>
  <si>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</si>
  <si>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</si>
  <si>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</si>
  <si>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</si>
  <si>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</si>
  <si>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</si>
  <si>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</si>
  <si>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</si>
  <si>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</si>
  <si>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</si>
  <si>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</si>
  <si>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</si>
  <si>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</si>
  <si>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</si>
  <si>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</si>
  <si>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</si>
  <si>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</si>
  <si>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</si>
  <si>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</si>
  <si>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</si>
  <si>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</si>
  <si>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</si>
  <si>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</si>
  <si>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</si>
  <si>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</si>
  <si>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</si>
  <si>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</si>
  <si>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</si>
  <si>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</si>
  <si>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</si>
  <si>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</si>
  <si>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</si>
  <si>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</si>
  <si>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</si>
  <si>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</si>
  <si>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</si>
  <si>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</si>
  <si>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</si>
  <si>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</si>
  <si>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</si>
  <si>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</si>
  <si>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</si>
  <si>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</si>
  <si>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</si>
  <si>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</si>
  <si>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</si>
  <si>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</si>
  <si>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</si>
  <si>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</si>
  <si>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</si>
  <si>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</si>
  <si>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</si>
  <si>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</si>
  <si>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</si>
  <si>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</si>
  <si>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</si>
  <si>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</si>
  <si>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</si>
  <si>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</si>
  <si>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</si>
  <si>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</si>
  <si>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</si>
  <si>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</si>
  <si>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</si>
  <si>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</si>
  <si>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</si>
  <si>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</si>
  <si>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</si>
  <si>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</si>
  <si>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</si>
  <si>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</si>
  <si>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</si>
  <si>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</si>
  <si>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</si>
  <si>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</si>
  <si>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</si>
  <si>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</si>
  <si>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</si>
  <si>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</si>
  <si>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</si>
  <si>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</si>
  <si>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</si>
  <si>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</si>
  <si>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</si>
  <si>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</si>
  <si>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</si>
  <si>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</si>
  <si>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</si>
  <si>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</si>
  <si>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</si>
  <si>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</si>
  <si>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</si>
  <si>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</si>
  <si>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</si>
  <si>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</si>
  <si>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</si>
  <si>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</si>
  <si>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</si>
  <si>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</si>
  <si>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</si>
  <si>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</si>
  <si>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</si>
  <si>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</si>
  <si>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</si>
  <si>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</si>
  <si>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</si>
  <si>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</si>
  <si>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</si>
  <si>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</si>
  <si>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</si>
  <si>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</si>
  <si>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</si>
  <si>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</si>
  <si>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</si>
  <si>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</si>
  <si>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</si>
  <si>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</si>
  <si>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</si>
  <si>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</si>
  <si>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</si>
  <si>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</si>
  <si>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</si>
  <si>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</si>
  <si>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</si>
  <si>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</si>
  <si>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</si>
  <si>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</si>
  <si>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</si>
  <si>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</si>
  <si>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</si>
  <si>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</si>
  <si>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</si>
  <si>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</si>
  <si>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</si>
  <si>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</si>
  <si>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</si>
  <si>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</si>
  <si>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</si>
  <si>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</si>
  <si>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</si>
  <si>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</si>
  <si>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</si>
  <si>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</si>
  <si>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</si>
  <si>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</si>
  <si>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</si>
  <si>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</si>
  <si>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</si>
  <si>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</si>
  <si>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</si>
  <si>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</si>
  <si>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</si>
  <si>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</si>
  <si>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</si>
  <si>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</si>
  <si>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</si>
  <si>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</si>
  <si>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</si>
  <si>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</si>
  <si>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</si>
  <si>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</si>
  <si>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</si>
  <si>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</si>
  <si>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</si>
  <si>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</si>
  <si>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</si>
  <si>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</si>
  <si>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</si>
  <si>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</si>
  <si>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</si>
  <si>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</si>
  <si>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</si>
  <si>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</si>
  <si>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</si>
  <si>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</si>
  <si>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</si>
  <si>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</si>
  <si>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</si>
  <si>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</si>
  <si>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</si>
  <si>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</si>
  <si>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</si>
  <si>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</si>
  <si>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</si>
  <si>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</si>
  <si>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</si>
  <si>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</si>
  <si>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</si>
  <si>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</si>
  <si>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</si>
  <si>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</si>
  <si>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</si>
  <si>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</si>
  <si>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</si>
  <si>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</si>
  <si>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</si>
  <si>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</si>
  <si>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</si>
  <si>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</si>
  <si>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</si>
  <si>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</si>
  <si>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</si>
  <si>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</si>
  <si>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</si>
  <si>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</si>
  <si>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</si>
  <si>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</si>
  <si>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</si>
  <si>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</si>
  <si>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</si>
  <si>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</si>
  <si>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</si>
  <si>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</si>
  <si>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</si>
  <si>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</si>
  <si>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</si>
  <si>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</si>
  <si>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</si>
  <si>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</si>
  <si>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</si>
  <si>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</si>
  <si>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</si>
  <si>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</si>
  <si>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</si>
  <si>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</si>
  <si>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</si>
  <si>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</si>
  <si>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</si>
  <si>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</si>
  <si>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</si>
  <si>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</si>
  <si>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</si>
  <si>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</si>
  <si>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</si>
  <si>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</si>
  <si>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</si>
  <si>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</si>
  <si>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</si>
  <si>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</si>
  <si>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</si>
  <si>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</si>
  <si>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</si>
  <si>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</si>
  <si>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</si>
  <si>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</si>
  <si>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</si>
  <si>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</si>
  <si>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</si>
  <si>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</si>
  <si>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</si>
  <si>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</si>
  <si>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</si>
  <si>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</si>
  <si>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</si>
  <si>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</si>
  <si>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</si>
  <si>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</si>
  <si>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</si>
  <si>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</si>
  <si>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</si>
  <si>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</si>
  <si>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</si>
  <si>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</si>
  <si>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</si>
  <si>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</si>
  <si>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</si>
  <si>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</si>
  <si>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</si>
  <si>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</si>
  <si>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</si>
  <si>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</si>
  <si>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</si>
  <si>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</si>
  <si>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</si>
  <si>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</si>
  <si>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</si>
  <si>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</si>
  <si>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</si>
  <si>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</si>
  <si>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</si>
  <si>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</si>
  <si>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</si>
  <si>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</si>
  <si>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</si>
  <si>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</si>
  <si>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</si>
  <si>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</si>
  <si>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</si>
  <si>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</si>
  <si>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</si>
  <si>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</si>
  <si>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</si>
  <si>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</si>
  <si>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</si>
  <si>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</si>
  <si>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</si>
  <si>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</si>
  <si>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</si>
  <si>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</si>
  <si>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</si>
  <si>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</si>
  <si>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</si>
  <si>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</si>
  <si>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</si>
  <si>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</si>
  <si>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</si>
  <si>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</si>
  <si>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</si>
  <si>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</si>
  <si>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</si>
  <si>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</si>
  <si>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</si>
  <si>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</si>
  <si>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</si>
  <si>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</si>
  <si>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</si>
  <si>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</si>
  <si>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</si>
  <si>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</si>
  <si>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</si>
  <si>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</si>
  <si>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</si>
  <si>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</si>
  <si>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</si>
  <si>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</si>
  <si>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</si>
  <si>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</si>
  <si>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</si>
  <si>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</si>
  <si>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</si>
  <si>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</si>
  <si>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</si>
  <si>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</si>
  <si>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</si>
  <si>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</si>
  <si>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</si>
  <si>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</si>
  <si>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</si>
  <si>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</si>
  <si>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</si>
  <si>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</si>
  <si>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</si>
  <si>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</si>
  <si>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</si>
  <si>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</si>
  <si>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</si>
  <si>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</si>
  <si>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</si>
  <si>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</si>
  <si>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</si>
  <si>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</si>
  <si>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</si>
  <si>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</si>
  <si>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</si>
  <si>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</si>
  <si>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</si>
  <si>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</si>
  <si>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</si>
  <si>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</si>
  <si>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</si>
  <si>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</si>
  <si>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</si>
  <si>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</si>
  <si>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</si>
  <si>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</si>
  <si>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</si>
  <si>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</si>
  <si>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</si>
  <si>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</si>
  <si>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</si>
  <si>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</si>
  <si>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</si>
  <si>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</si>
  <si>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</si>
  <si>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</si>
  <si>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</si>
  <si>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</si>
  <si>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</si>
  <si>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</si>
  <si>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</si>
  <si>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</si>
  <si>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</si>
  <si>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</si>
  <si>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</si>
  <si>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</si>
  <si>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</si>
  <si>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</si>
  <si>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</si>
  <si>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</si>
  <si>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</si>
  <si>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</si>
  <si>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</si>
  <si>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</si>
  <si>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</si>
  <si>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</si>
  <si>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</si>
  <si>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</si>
  <si>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</si>
  <si>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</si>
  <si>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</si>
  <si>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</si>
  <si>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</si>
  <si>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</si>
  <si>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</si>
  <si>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</si>
  <si>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</si>
  <si>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</si>
  <si>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</si>
  <si>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</si>
  <si>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</si>
  <si>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</si>
  <si>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</si>
  <si>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</si>
  <si>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</si>
  <si>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</si>
  <si>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</si>
  <si>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</si>
  <si>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</si>
  <si>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</si>
  <si>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</si>
  <si>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</si>
  <si>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</si>
  <si>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</si>
  <si>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</si>
  <si>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</si>
  <si>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</si>
  <si>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</si>
  <si>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</si>
  <si>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</si>
  <si>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</si>
  <si>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</si>
  <si>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</si>
  <si>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</si>
  <si>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</si>
  <si>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</si>
  <si>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</si>
  <si>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</si>
  <si>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</si>
  <si>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</si>
  <si>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</si>
  <si>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</si>
  <si>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</si>
  <si>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</si>
  <si>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</si>
  <si>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</si>
  <si>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</si>
  <si>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</si>
  <si>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</si>
  <si>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</si>
  <si>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</si>
  <si>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</si>
  <si>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</si>
  <si>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</si>
  <si>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</si>
  <si>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</si>
  <si>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</si>
  <si>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</si>
  <si>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</si>
  <si>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</si>
  <si>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</si>
  <si>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</si>
  <si>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</si>
  <si>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</si>
  <si>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</si>
  <si>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</si>
  <si>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</si>
  <si>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</si>
  <si>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</si>
  <si>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</si>
  <si>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</si>
  <si>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</si>
  <si>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</si>
  <si>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</si>
  <si>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</si>
  <si>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</si>
  <si>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</si>
  <si>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</si>
  <si>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</si>
  <si>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</si>
  <si>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</si>
  <si>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</si>
  <si>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</si>
  <si>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</si>
  <si>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</si>
  <si>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</si>
  <si>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</si>
  <si>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</si>
  <si>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</si>
  <si>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</si>
  <si>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</si>
  <si>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</si>
  <si>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</si>
  <si>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</si>
  <si>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</si>
  <si>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</si>
  <si>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</si>
  <si>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</si>
  <si>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</si>
  <si>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</si>
  <si>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</si>
  <si>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</si>
  <si>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</si>
  <si>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</si>
  <si>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</si>
  <si>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</si>
  <si>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</si>
  <si>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</si>
  <si>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</si>
  <si>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</si>
  <si>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</si>
  <si>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</si>
  <si>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</si>
  <si>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</si>
  <si>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</si>
  <si>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</si>
  <si>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</si>
  <si>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</si>
  <si>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</si>
  <si>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</si>
  <si>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</si>
  <si>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</si>
  <si>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</si>
  <si>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</si>
  <si>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</si>
  <si>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</si>
  <si>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</si>
  <si>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</si>
  <si>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</si>
  <si>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</si>
  <si>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</si>
  <si>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</si>
  <si>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</si>
  <si>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</si>
  <si>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</si>
  <si>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</si>
  <si>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</si>
  <si>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</si>
  <si>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</si>
  <si>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</si>
  <si>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</si>
  <si>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</si>
  <si>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</si>
  <si>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</si>
  <si>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</si>
  <si>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</si>
  <si>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</si>
  <si>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</si>
  <si>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</si>
  <si>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</si>
  <si>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</si>
  <si>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</si>
  <si>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</si>
  <si>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</si>
  <si>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</si>
  <si>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</si>
  <si>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</si>
  <si>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</si>
  <si>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</si>
  <si>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</si>
  <si>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</si>
  <si>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</si>
  <si>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</si>
  <si>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</si>
  <si>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</si>
  <si>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</si>
  <si>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</si>
  <si>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</si>
  <si>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</si>
  <si>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</si>
  <si>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</si>
  <si>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</si>
  <si>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</si>
  <si>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</si>
  <si>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</si>
  <si>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</si>
  <si>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</si>
  <si>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</si>
  <si>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</si>
  <si>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</si>
  <si>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</si>
  <si>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</si>
  <si>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</si>
  <si>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</si>
  <si>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</si>
  <si>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</si>
  <si>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</si>
  <si>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</si>
  <si>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</si>
  <si>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</si>
  <si>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</si>
  <si>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</si>
  <si>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</si>
  <si>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</si>
  <si>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</si>
  <si>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</si>
  <si>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</si>
  <si>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</si>
  <si>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</si>
  <si>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</si>
  <si>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</si>
  <si>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</si>
  <si>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</si>
  <si>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</si>
  <si>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</si>
  <si>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</si>
  <si>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</si>
  <si>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</si>
  <si>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</si>
  <si>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</si>
  <si>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</si>
  <si>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</si>
  <si>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</si>
  <si>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</si>
  <si>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</si>
  <si>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</si>
  <si>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</si>
  <si>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</si>
  <si>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</si>
  <si>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</si>
  <si>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</si>
  <si>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</si>
  <si>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</si>
  <si>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</si>
  <si>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</si>
  <si>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</si>
  <si>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</si>
  <si>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</si>
  <si>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</si>
  <si>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</si>
  <si>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</si>
  <si>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</si>
  <si>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</si>
  <si>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</si>
  <si>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</si>
  <si>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</si>
  <si>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</si>
  <si>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</si>
  <si>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</si>
  <si>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</si>
  <si>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</si>
  <si>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</si>
  <si>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</si>
  <si>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</si>
  <si>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</si>
  <si>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</si>
  <si>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</si>
  <si>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</si>
  <si>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</si>
  <si>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</si>
  <si>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</si>
  <si>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</si>
  <si>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</si>
  <si>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</si>
  <si>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</si>
  <si>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</si>
  <si>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</si>
  <si>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</si>
  <si>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</si>
  <si>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</si>
  <si>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</si>
  <si>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</si>
  <si>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</si>
  <si>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</si>
  <si>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</si>
  <si>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</si>
  <si>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</si>
  <si>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</si>
  <si>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</si>
  <si>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</si>
  <si>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</si>
  <si>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</si>
  <si>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</si>
  <si>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</si>
  <si>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</si>
  <si>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</si>
  <si>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</si>
  <si>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</si>
  <si>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</si>
  <si>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</si>
  <si>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</si>
  <si>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</si>
  <si>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</si>
  <si>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</si>
  <si>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</si>
  <si>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</si>
  <si>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</si>
  <si>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</si>
  <si>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</si>
  <si>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</si>
  <si>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</si>
  <si>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</si>
  <si>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</si>
  <si>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</si>
  <si>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</si>
  <si>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</si>
  <si>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</si>
  <si>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</si>
  <si>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</si>
  <si>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</si>
  <si>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</si>
  <si>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</si>
  <si>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</si>
  <si>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</si>
  <si>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</si>
  <si>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</si>
  <si>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</si>
  <si>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</si>
  <si>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</si>
  <si>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</si>
  <si>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</si>
  <si>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</si>
  <si>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</si>
  <si>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</si>
  <si>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</si>
  <si>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</si>
  <si>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</si>
  <si>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</si>
  <si>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</si>
  <si>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</si>
  <si>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</si>
  <si>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</si>
  <si>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</si>
  <si>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</si>
  <si>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</si>
  <si>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</si>
  <si>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</si>
  <si>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</si>
  <si>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</si>
  <si>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</si>
  <si>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</si>
  <si>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</si>
  <si>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</si>
  <si>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</si>
  <si>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</si>
  <si>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</si>
  <si>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</si>
  <si>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</si>
  <si>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</si>
  <si>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</si>
  <si>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</si>
  <si>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</si>
  <si>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</si>
  <si>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</si>
  <si>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</si>
  <si>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</si>
  <si>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</si>
  <si>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</si>
  <si>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</si>
  <si>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</si>
  <si>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</si>
  <si>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</si>
  <si>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</si>
  <si>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</si>
  <si>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</si>
  <si>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</si>
  <si>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</si>
  <si>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</si>
  <si>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</si>
  <si>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</si>
  <si>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</si>
  <si>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</si>
  <si>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</si>
  <si>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</si>
  <si>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</si>
  <si>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</si>
  <si>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</si>
  <si>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</si>
  <si>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</si>
  <si>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</si>
  <si>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</si>
  <si>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</si>
  <si>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</si>
  <si>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</si>
  <si>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</si>
  <si>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</si>
  <si>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</si>
  <si>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</si>
  <si>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</si>
  <si>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</si>
  <si>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</si>
  <si>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</si>
  <si>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</si>
  <si>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</si>
  <si>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</si>
  <si>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</si>
  <si>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</si>
  <si>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</si>
  <si>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</si>
  <si>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</si>
  <si>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</si>
  <si>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</si>
  <si>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</si>
  <si>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</si>
  <si>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</si>
  <si>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</si>
  <si>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</si>
  <si>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</si>
  <si>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</si>
  <si>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</si>
  <si>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</si>
  <si>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</si>
  <si>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</si>
  <si>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</si>
  <si>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</si>
  <si>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</si>
  <si>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</si>
  <si>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</si>
  <si>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</si>
  <si>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</si>
  <si>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</si>
  <si>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</si>
  <si>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</si>
  <si>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</si>
  <si>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</si>
  <si>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</si>
  <si>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</si>
  <si>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</si>
  <si>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</si>
  <si>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</si>
  <si>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</si>
  <si>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</si>
  <si>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</si>
  <si>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</si>
  <si>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</si>
  <si>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</si>
  <si>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</si>
  <si>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</si>
  <si>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</si>
  <si>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</si>
  <si>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</si>
  <si>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</si>
  <si>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</si>
  <si>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</si>
  <si>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</si>
  <si>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</si>
  <si>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</si>
  <si>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</si>
  <si>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</si>
  <si>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</si>
  <si>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</si>
  <si>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</si>
  <si>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</si>
  <si>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</si>
  <si>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</si>
  <si>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</si>
  <si>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</si>
  <si>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</si>
  <si>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</si>
  <si>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</si>
  <si>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</si>
  <si>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</si>
  <si>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</si>
  <si>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</si>
  <si>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</si>
  <si>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</si>
  <si>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</si>
  <si>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</si>
  <si>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</si>
  <si>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</si>
  <si>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</si>
  <si>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</si>
  <si>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</si>
  <si>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</si>
  <si>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</si>
  <si>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</si>
  <si>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</si>
  <si>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</si>
  <si>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</si>
  <si>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</si>
  <si>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</si>
  <si>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</si>
  <si>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</si>
  <si>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</si>
  <si>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</si>
  <si>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</si>
  <si>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</si>
  <si>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</si>
  <si>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</si>
  <si>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</si>
  <si>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</si>
  <si>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</si>
  <si>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</si>
  <si>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</si>
  <si>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</si>
  <si>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</si>
  <si>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</si>
  <si>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</si>
  <si>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</si>
  <si>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</si>
  <si>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</si>
  <si>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</si>
  <si>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</si>
  <si>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</si>
  <si>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</si>
  <si>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</si>
  <si>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</si>
  <si>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</si>
  <si>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</si>
  <si>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</si>
  <si>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</si>
  <si>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</si>
  <si>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</si>
  <si>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</si>
  <si>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</si>
  <si>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</si>
  <si>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</si>
  <si>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</si>
  <si>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</si>
  <si>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</si>
  <si>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</si>
  <si>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</si>
  <si>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</si>
  <si>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</si>
  <si>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</si>
  <si>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</si>
  <si>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</si>
  <si>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</si>
  <si>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</si>
  <si>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</si>
  <si>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</si>
  <si>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</si>
  <si>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</si>
  <si>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</si>
  <si>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</si>
  <si>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</si>
  <si>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</si>
  <si>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</si>
  <si>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</si>
  <si>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</si>
  <si>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</si>
  <si>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</si>
  <si>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</si>
  <si>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</si>
  <si>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</si>
  <si>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</si>
  <si>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</si>
  <si>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</si>
  <si>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</si>
  <si>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</si>
  <si>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</si>
  <si>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</si>
  <si>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</si>
  <si>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</si>
  <si>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</si>
  <si>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</si>
  <si>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</si>
  <si>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</si>
  <si>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</si>
  <si>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</si>
  <si>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</si>
  <si>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</si>
  <si>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</si>
  <si>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</si>
  <si>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</si>
  <si>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</si>
  <si>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</si>
  <si>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</si>
  <si>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</si>
  <si>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</si>
  <si>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</si>
  <si>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</si>
  <si>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</si>
  <si>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</si>
  <si>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</si>
  <si>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</si>
  <si>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</si>
  <si>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</si>
  <si>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</si>
  <si>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</si>
  <si>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</si>
  <si>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</si>
  <si>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</si>
  <si>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</si>
  <si>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</si>
  <si>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</si>
  <si>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</si>
  <si>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</si>
  <si>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</si>
  <si>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</si>
  <si>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</si>
  <si>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</si>
  <si>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</si>
  <si>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</si>
  <si>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</si>
  <si>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</si>
  <si>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</si>
  <si>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</si>
  <si>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</si>
  <si>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</si>
  <si>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</si>
  <si>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</si>
  <si>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</si>
  <si>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</si>
  <si>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</si>
  <si>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</si>
  <si>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</si>
  <si>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</si>
  <si>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</si>
  <si>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</si>
  <si>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</si>
  <si>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</si>
  <si>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</si>
  <si>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</si>
  <si>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</si>
  <si>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</si>
  <si>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</si>
  <si>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</si>
  <si>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</si>
  <si>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</si>
  <si>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</si>
  <si>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</si>
  <si>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</si>
  <si>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</si>
  <si>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</si>
  <si>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</si>
  <si>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</si>
  <si>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</si>
  <si>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</si>
  <si>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</si>
  <si>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</si>
  <si>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</si>
  <si>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</si>
  <si>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</si>
  <si>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</si>
  <si>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</si>
  <si>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</si>
  <si>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</si>
  <si>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</si>
  <si>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</si>
  <si>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</si>
  <si>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</si>
  <si>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</si>
  <si>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</si>
  <si>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</si>
  <si>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</si>
  <si>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</si>
  <si>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</si>
  <si>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</si>
  <si>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</si>
  <si>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</si>
  <si>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</si>
  <si>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</si>
  <si>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</si>
  <si>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</si>
  <si>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</si>
  <si>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</si>
  <si>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</si>
  <si>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</si>
  <si>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</si>
  <si>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</si>
  <si>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</si>
  <si>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</si>
  <si>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</si>
  <si>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</si>
  <si>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</si>
  <si>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</si>
  <si>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</si>
  <si>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</si>
  <si>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</si>
  <si>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</si>
  <si>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</si>
  <si>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</si>
  <si>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</si>
  <si>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</si>
  <si>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</si>
  <si>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</si>
  <si>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</si>
  <si>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</si>
  <si>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</si>
  <si>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</si>
  <si>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</si>
  <si>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</si>
  <si>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</si>
  <si>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</si>
  <si>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</si>
  <si>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</si>
  <si>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</si>
  <si>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</si>
  <si>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</si>
  <si>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</si>
  <si>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</si>
  <si>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</si>
  <si>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</si>
  <si>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</si>
  <si>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</si>
  <si>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</si>
  <si>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</si>
  <si>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</si>
  <si>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</si>
  <si>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</si>
  <si>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</si>
  <si>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</si>
  <si>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</si>
  <si>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</si>
  <si>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</si>
  <si>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</si>
  <si>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</si>
  <si>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</si>
  <si>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</si>
  <si>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</si>
  <si>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</si>
  <si>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</si>
  <si>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</si>
  <si>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</si>
  <si>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</si>
  <si>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</si>
  <si>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</si>
  <si>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</si>
  <si>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</si>
  <si>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</si>
  <si>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</si>
  <si>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</si>
  <si>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</si>
  <si>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</si>
  <si>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</si>
  <si>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</si>
  <si>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</si>
  <si>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</si>
  <si>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</si>
  <si>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</si>
  <si>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</si>
  <si>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</si>
  <si>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</si>
  <si>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</si>
  <si>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</si>
  <si>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</si>
  <si>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</si>
  <si>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</si>
  <si>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</si>
  <si>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</si>
  <si>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</si>
  <si>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</si>
  <si>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</si>
  <si>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</si>
  <si>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</si>
  <si>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</si>
  <si>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</si>
  <si>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</si>
  <si>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</si>
  <si>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</si>
  <si>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</si>
  <si>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</si>
  <si>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</si>
  <si>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</si>
  <si>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</si>
  <si>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</si>
  <si>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</si>
  <si>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</si>
  <si>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</si>
  <si>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</si>
  <si>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</si>
  <si>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</si>
  <si>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</si>
  <si>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</si>
  <si>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</si>
  <si>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</si>
  <si>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</si>
  <si>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</si>
  <si>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</si>
  <si>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</si>
  <si>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</si>
  <si>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</si>
  <si>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</si>
  <si>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</si>
  <si>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</si>
  <si>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</si>
  <si>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</si>
  <si>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</si>
  <si>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</si>
  <si>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</si>
  <si>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</si>
  <si>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</si>
  <si>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</si>
  <si>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</si>
  <si>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</si>
  <si>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</si>
  <si>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</si>
  <si>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</si>
  <si>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</si>
  <si>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</si>
  <si>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</si>
  <si>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</si>
  <si>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</si>
  <si>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</si>
  <si>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</si>
  <si>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</si>
  <si>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</si>
  <si>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</si>
  <si>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</si>
  <si>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</si>
  <si>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</si>
  <si>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</si>
  <si>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</si>
  <si>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</si>
  <si>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</si>
  <si>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</si>
  <si>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</si>
  <si>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</si>
  <si>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</si>
  <si>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</si>
  <si>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</si>
  <si>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</si>
  <si>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</si>
  <si>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</si>
  <si>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</si>
  <si>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</si>
  <si>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</si>
  <si>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</si>
  <si>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</si>
  <si>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</si>
  <si>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</si>
  <si>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</si>
  <si>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</si>
  <si>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</si>
  <si>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</si>
  <si>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</si>
  <si>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</si>
  <si>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</si>
  <si>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</si>
  <si>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</si>
  <si>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</si>
  <si>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</si>
  <si>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</si>
  <si>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</si>
  <si>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</si>
  <si>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</si>
  <si>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</si>
  <si>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</si>
  <si>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</si>
  <si>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</si>
  <si>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</si>
  <si>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</si>
  <si>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</si>
  <si>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</si>
  <si>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</si>
  <si>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</si>
  <si>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</si>
  <si>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</si>
  <si>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</si>
  <si>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</si>
  <si>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</si>
  <si>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</si>
  <si>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</si>
  <si>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</si>
  <si>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</si>
  <si>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</si>
  <si>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</si>
  <si>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</si>
  <si>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</si>
  <si>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</si>
  <si>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</si>
  <si>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</si>
  <si>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</si>
  <si>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</si>
  <si>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</si>
  <si>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</si>
  <si>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</si>
  <si>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</si>
  <si>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</si>
  <si>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</si>
  <si>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</si>
  <si>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</si>
  <si>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</si>
  <si>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</si>
  <si>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</si>
  <si>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</si>
  <si>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</si>
  <si>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</si>
  <si>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</si>
  <si>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</si>
  <si>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</si>
  <si>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</si>
  <si>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</si>
  <si>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</si>
  <si>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</si>
  <si>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</si>
  <si>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</si>
  <si>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</si>
  <si>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</si>
  <si>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</si>
  <si>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</si>
  <si>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</si>
  <si>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</si>
  <si>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</si>
  <si>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</si>
  <si>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</si>
  <si>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</si>
  <si>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</si>
  <si>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</si>
  <si>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</si>
  <si>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</si>
  <si>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</si>
  <si>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</si>
  <si>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</si>
  <si>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</si>
  <si>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</si>
  <si>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</si>
  <si>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</si>
  <si>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</si>
  <si>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</si>
  <si>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</si>
  <si>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</si>
  <si>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</si>
  <si>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</si>
  <si>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</si>
  <si>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</si>
  <si>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</si>
  <si>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</si>
  <si>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</si>
  <si>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</si>
  <si>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</si>
  <si>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</si>
  <si>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</si>
  <si>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</si>
  <si>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</si>
  <si>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</si>
  <si>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</si>
  <si>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</si>
  <si>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</si>
  <si>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</si>
  <si>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</si>
  <si>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</si>
  <si>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</si>
  <si>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</si>
  <si>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</si>
  <si>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</si>
  <si>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</si>
  <si>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</si>
  <si>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</si>
  <si>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</si>
  <si>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</si>
  <si>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</si>
  <si>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</si>
  <si>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</si>
  <si>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</si>
  <si>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</si>
  <si>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</si>
  <si>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</si>
  <si>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</si>
  <si>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</si>
  <si>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</si>
  <si>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</si>
  <si>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</si>
  <si>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</si>
  <si>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</si>
  <si>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</si>
  <si>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</si>
  <si>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</si>
  <si>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</si>
  <si>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</si>
  <si>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</si>
  <si>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</si>
  <si>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</si>
  <si>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</si>
  <si>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</si>
  <si>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</si>
  <si>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</si>
  <si>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</si>
  <si>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</si>
  <si>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</si>
  <si>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</si>
  <si>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</si>
  <si>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</si>
  <si>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</si>
  <si>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</si>
  <si>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</si>
  <si>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</si>
  <si>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</si>
  <si>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</si>
  <si>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</si>
  <si>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</si>
  <si>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</si>
  <si>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</si>
  <si>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</si>
  <si>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</si>
  <si>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</si>
  <si>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</si>
  <si>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</si>
  <si>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</si>
  <si>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</si>
  <si>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</si>
  <si>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</si>
  <si>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</si>
  <si>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</si>
  <si>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</si>
  <si>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</si>
  <si>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</si>
  <si>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</si>
  <si>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</si>
  <si>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</si>
  <si>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</si>
  <si>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</si>
  <si>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</si>
  <si>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</si>
  <si>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</si>
  <si>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</si>
  <si>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</si>
  <si>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</si>
  <si>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</si>
  <si>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</si>
  <si>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</si>
  <si>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</si>
  <si>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</si>
  <si>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</si>
  <si>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</si>
  <si>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</si>
  <si>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</si>
  <si>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</si>
  <si>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</si>
  <si>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</si>
  <si>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</si>
  <si>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</si>
  <si>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</si>
  <si>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</si>
  <si>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</si>
  <si>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</si>
  <si>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</si>
  <si>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</si>
  <si>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</si>
  <si>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</si>
  <si>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</si>
  <si>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</si>
  <si>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</si>
  <si>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</si>
  <si>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</si>
  <si>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</si>
  <si>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</si>
  <si>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</si>
  <si>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</si>
  <si>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</si>
  <si>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</si>
  <si>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</si>
  <si>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</si>
  <si>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</si>
  <si>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</si>
  <si>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</si>
  <si>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</si>
  <si>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</si>
  <si>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</si>
  <si>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</si>
  <si>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</si>
  <si>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</si>
  <si>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</si>
  <si>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</si>
  <si>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</si>
  <si>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</si>
  <si>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</si>
  <si>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</si>
  <si>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</si>
  <si>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</si>
  <si>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</si>
  <si>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</si>
  <si>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</si>
  <si>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</si>
  <si>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</si>
  <si>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</si>
  <si>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</si>
  <si>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</si>
  <si>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</si>
  <si>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</si>
  <si>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</si>
  <si>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</si>
  <si>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</si>
  <si>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</si>
  <si>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</si>
  <si>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</si>
  <si>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</si>
  <si>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</si>
  <si>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</si>
  <si>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</si>
  <si>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</si>
  <si>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</si>
  <si>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</si>
  <si>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</si>
  <si>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</si>
  <si>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</si>
  <si>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</si>
  <si>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</si>
  <si>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</si>
  <si>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</si>
  <si>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</si>
  <si>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</si>
  <si>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</si>
  <si>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</si>
  <si>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</si>
  <si>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</si>
  <si>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</si>
  <si>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</si>
  <si>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</si>
  <si>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</si>
  <si>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</si>
  <si>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</si>
  <si>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</si>
  <si>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</si>
  <si>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</si>
  <si>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</si>
  <si>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</si>
  <si>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</si>
  <si>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</si>
  <si>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</si>
  <si>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</si>
  <si>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</si>
  <si>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</si>
  <si>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</si>
  <si>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</si>
  <si>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</si>
  <si>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</si>
  <si>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</si>
  <si>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</si>
  <si>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</si>
  <si>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</si>
  <si>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</si>
  <si>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</si>
  <si>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</si>
  <si>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</si>
  <si>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</si>
  <si>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</si>
  <si>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</si>
  <si>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</si>
  <si>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</si>
  <si>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</si>
  <si>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</si>
  <si>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</si>
  <si>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</si>
  <si>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</si>
  <si>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</si>
  <si>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</si>
  <si>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</si>
  <si>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</si>
  <si>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</si>
  <si>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</si>
  <si>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</si>
  <si>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</si>
  <si>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</si>
  <si>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</si>
  <si>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</si>
  <si>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</si>
  <si>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</si>
  <si>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</si>
  <si>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</si>
  <si>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</si>
  <si>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</si>
  <si>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</si>
  <si>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</si>
  <si>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</si>
  <si>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</si>
  <si>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</si>
  <si>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</si>
  <si>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</si>
  <si>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</si>
  <si>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</si>
  <si>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</si>
  <si>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</si>
  <si>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</si>
  <si>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</si>
  <si>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</si>
  <si>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</si>
  <si>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</si>
  <si>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</si>
  <si>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</si>
  <si>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</si>
  <si>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</si>
  <si>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</si>
  <si>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</si>
  <si>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</si>
  <si>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</si>
  <si>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</si>
  <si>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</si>
  <si>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</si>
  <si>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</si>
  <si>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</si>
  <si>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</si>
  <si>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</si>
  <si>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</si>
  <si>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</si>
  <si>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</si>
  <si>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</si>
  <si>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</si>
  <si>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</si>
  <si>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</si>
  <si>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</si>
  <si>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</si>
  <si>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</si>
  <si>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</si>
  <si>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</si>
  <si>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</si>
  <si>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</si>
  <si>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</si>
  <si>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</si>
  <si>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</si>
  <si>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</si>
  <si>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</si>
  <si>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</si>
  <si>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</si>
  <si>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</si>
  <si>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</si>
  <si>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</si>
  <si>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</si>
  <si>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</si>
  <si>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</si>
  <si>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</si>
  <si>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</si>
  <si>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</si>
  <si>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</si>
  <si>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</si>
  <si>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</si>
  <si>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</si>
  <si>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</si>
  <si>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</si>
  <si>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</si>
  <si>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</si>
  <si>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</si>
  <si>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</si>
  <si>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</si>
  <si>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</si>
  <si>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</si>
  <si>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</si>
  <si>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</si>
  <si>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</si>
  <si>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</si>
  <si>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</si>
  <si>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</si>
  <si>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</si>
  <si>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</si>
  <si>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</si>
  <si>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</si>
  <si>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</si>
  <si>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</si>
  <si>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</si>
  <si>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</si>
  <si>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</si>
  <si>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</si>
  <si>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</si>
  <si>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</si>
  <si>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</si>
  <si>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</si>
  <si>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</si>
  <si>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</si>
  <si>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</si>
  <si>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</si>
  <si>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</si>
  <si>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</si>
  <si>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</si>
  <si>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</si>
  <si>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</si>
  <si>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</si>
  <si>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</si>
  <si>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</si>
  <si>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</si>
  <si>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</si>
  <si>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</si>
  <si>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</si>
  <si>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</si>
  <si>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</si>
  <si>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</si>
  <si>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</si>
  <si>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</si>
  <si>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</si>
  <si>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</si>
  <si>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</si>
  <si>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</si>
  <si>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</si>
  <si>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</si>
  <si>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</si>
  <si>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</si>
  <si>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</si>
  <si>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</si>
  <si>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</si>
  <si>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</si>
  <si>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</si>
  <si>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</si>
  <si>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</si>
  <si>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</si>
  <si>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</si>
  <si>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</si>
  <si>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</si>
  <si>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</si>
  <si>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</si>
  <si>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</si>
  <si>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</si>
  <si>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</si>
  <si>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</si>
  <si>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</si>
  <si>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</si>
  <si>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</si>
  <si>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</si>
  <si>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</si>
  <si>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</si>
  <si>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</si>
  <si>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</si>
  <si>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</si>
  <si>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</si>
  <si>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</si>
  <si>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</si>
  <si>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</si>
  <si>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</si>
  <si>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</si>
  <si>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</si>
  <si>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</si>
  <si>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</si>
  <si>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</si>
  <si>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</si>
  <si>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</si>
  <si>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</si>
  <si>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</si>
  <si>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</si>
  <si>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</si>
  <si>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</si>
  <si>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</si>
  <si>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</si>
  <si>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</si>
  <si>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</si>
  <si>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</si>
  <si>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</si>
  <si>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</si>
  <si>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</si>
  <si>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</si>
  <si>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</si>
  <si>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</si>
  <si>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</si>
  <si>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</si>
  <si>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</si>
  <si>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</si>
  <si>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</si>
  <si>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</si>
  <si>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</si>
  <si>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</si>
  <si>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</si>
  <si>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</si>
  <si>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</si>
  <si>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</si>
  <si>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</si>
  <si>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</si>
  <si>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</si>
  <si>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</si>
  <si>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</si>
  <si>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</si>
  <si>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</si>
  <si>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</si>
  <si>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</si>
  <si>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</si>
  <si>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</si>
  <si>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</si>
  <si>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</si>
  <si>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</si>
  <si>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</si>
  <si>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</si>
  <si>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</si>
  <si>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</si>
  <si>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</si>
  <si>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</si>
  <si>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</si>
  <si>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</si>
  <si>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</si>
  <si>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</si>
  <si>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</si>
  <si>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</si>
  <si>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</si>
  <si>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</si>
  <si>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</si>
  <si>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</si>
  <si>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</si>
  <si>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</si>
  <si>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</si>
  <si>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</si>
  <si>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</si>
  <si>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</si>
  <si>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</si>
  <si>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</si>
  <si>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</si>
  <si>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</si>
  <si>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</si>
  <si>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</si>
  <si>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</si>
  <si>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</si>
  <si>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</si>
  <si>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</si>
  <si>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</si>
  <si>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</si>
  <si>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</si>
  <si>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</si>
  <si>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</si>
  <si>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</si>
  <si>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</si>
  <si>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</si>
  <si>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</si>
  <si>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</si>
  <si>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</si>
  <si>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</si>
  <si>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</si>
  <si>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</si>
  <si>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</si>
  <si>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</si>
  <si>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</si>
  <si>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</si>
  <si>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</si>
  <si>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</si>
  <si>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</si>
  <si>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</si>
  <si>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</si>
  <si>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</si>
  <si>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</si>
  <si>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</si>
  <si>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</si>
  <si>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</si>
  <si>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</si>
  <si>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</si>
  <si>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</si>
  <si>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</si>
  <si>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</si>
  <si>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</si>
  <si>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</si>
  <si>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</si>
  <si>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</si>
  <si>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</si>
  <si>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</si>
  <si>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</si>
  <si>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</si>
  <si>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</si>
  <si>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</si>
  <si>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</si>
  <si>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</si>
  <si>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</si>
  <si>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</si>
  <si>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</si>
  <si>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</si>
  <si>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</si>
  <si>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</si>
  <si>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</si>
  <si>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</si>
  <si>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</si>
  <si>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</si>
  <si>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</si>
  <si>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</si>
  <si>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</si>
  <si>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</si>
  <si>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</si>
  <si>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</si>
  <si>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</si>
  <si>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</si>
  <si>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</si>
  <si>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</si>
  <si>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</si>
  <si>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</si>
  <si>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</si>
  <si>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</si>
  <si>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</si>
  <si>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</si>
  <si>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</si>
  <si>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</si>
  <si>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</si>
  <si>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</si>
  <si>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</si>
  <si>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</si>
  <si>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</si>
  <si>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</si>
  <si>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</si>
  <si>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</si>
  <si>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</si>
  <si>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</si>
  <si>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</si>
  <si>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</si>
  <si>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</si>
  <si>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</si>
  <si>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</si>
  <si>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</si>
  <si>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</si>
  <si>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</si>
  <si>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</si>
  <si>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</si>
  <si>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</si>
  <si>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</si>
  <si>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</si>
  <si>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</si>
  <si>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</si>
  <si>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</si>
  <si>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</si>
  <si>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</si>
  <si>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</si>
  <si>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</si>
  <si>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</si>
  <si>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</si>
  <si>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</si>
  <si>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</si>
  <si>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</si>
  <si>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</si>
  <si>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</si>
  <si>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</si>
  <si>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</si>
  <si>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</si>
  <si>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</si>
  <si>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</si>
  <si>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</si>
  <si>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</si>
  <si>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</si>
  <si>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</si>
  <si>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</si>
  <si>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</si>
  <si>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</si>
  <si>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</si>
  <si>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</si>
  <si>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</si>
  <si>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</si>
  <si>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</si>
  <si>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</si>
  <si>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</si>
  <si>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</si>
  <si>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</si>
  <si>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</si>
  <si>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</si>
  <si>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</si>
  <si>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</si>
  <si>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</si>
  <si>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</si>
  <si>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</si>
  <si>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</si>
  <si>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</si>
  <si>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</si>
  <si>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</si>
  <si>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</si>
  <si>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</si>
  <si>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</si>
  <si>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</si>
  <si>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</si>
  <si>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</si>
  <si>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</si>
  <si>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</si>
  <si>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</si>
  <si>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</si>
  <si>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</si>
  <si>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</si>
  <si>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</si>
  <si>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</si>
  <si>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</si>
  <si>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</si>
  <si>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</si>
  <si>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</si>
  <si>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</si>
  <si>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</si>
  <si>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</si>
  <si>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</si>
  <si>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</si>
  <si>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</si>
  <si>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</si>
  <si>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</si>
  <si>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</si>
  <si>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</si>
  <si>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</si>
  <si>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</si>
  <si>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</si>
  <si>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</si>
  <si>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</si>
  <si>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</si>
  <si>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</si>
  <si>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</si>
  <si>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</si>
  <si>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</si>
  <si>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</si>
  <si>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</si>
  <si>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</si>
  <si>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</si>
  <si>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</si>
  <si>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</si>
  <si>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</si>
  <si>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</si>
  <si>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</si>
  <si>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</si>
  <si>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</si>
  <si>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</si>
  <si>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</si>
  <si>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</si>
  <si>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</si>
  <si>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</si>
  <si>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</si>
  <si>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</si>
  <si>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</si>
  <si>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</si>
  <si>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</si>
  <si>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</si>
  <si>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</si>
  <si>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</si>
  <si>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</si>
  <si>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</si>
  <si>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</si>
  <si>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</si>
  <si>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</si>
  <si>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</si>
  <si>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</si>
  <si>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</si>
  <si>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</si>
  <si>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</si>
  <si>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</si>
  <si>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</si>
  <si>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</si>
  <si>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</si>
  <si>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</si>
  <si>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</si>
  <si>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</si>
  <si>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</si>
  <si>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</si>
  <si>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</si>
  <si>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</si>
  <si>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</si>
  <si>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</si>
  <si>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</si>
  <si>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</si>
  <si>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</si>
  <si>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</si>
  <si>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</si>
  <si>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</si>
  <si>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</si>
  <si>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</si>
  <si>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</si>
  <si>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</si>
  <si>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</si>
  <si>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</si>
  <si>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</si>
  <si>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</si>
  <si>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</si>
  <si>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</si>
  <si>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</si>
  <si>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</si>
  <si>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</si>
  <si>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</si>
  <si>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</si>
  <si>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</si>
  <si>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</si>
  <si>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</si>
  <si>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</si>
  <si>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</si>
  <si>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</si>
  <si>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</si>
  <si>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</si>
  <si>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</si>
  <si>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</si>
  <si>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</si>
  <si>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</si>
  <si>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</si>
  <si>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</si>
  <si>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</si>
  <si>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</si>
  <si>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</si>
  <si>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</si>
  <si>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</si>
  <si>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</si>
  <si>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</si>
  <si>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</si>
  <si>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</si>
  <si>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</si>
  <si>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</si>
  <si>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</si>
  <si>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</si>
  <si>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</si>
  <si>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</si>
  <si>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</si>
  <si>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</si>
  <si>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</si>
  <si>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</si>
  <si>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</si>
  <si>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</si>
  <si>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</si>
  <si>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</si>
  <si>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</si>
  <si>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</si>
  <si>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</si>
  <si>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</si>
  <si>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</si>
  <si>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</si>
  <si>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</si>
  <si>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</si>
  <si>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</si>
  <si>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</si>
  <si>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</si>
  <si>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</si>
  <si>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</si>
  <si>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</si>
  <si>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</si>
  <si>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</si>
  <si>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</si>
  <si>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</si>
  <si>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</si>
  <si>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</si>
  <si>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</si>
  <si>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</si>
  <si>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</si>
  <si>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</si>
  <si>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</si>
  <si>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</si>
  <si>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</si>
  <si>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</si>
  <si>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</si>
  <si>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</si>
  <si>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</si>
  <si>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</si>
  <si>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</si>
  <si>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</si>
  <si>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</si>
  <si>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</si>
  <si>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</si>
  <si>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</si>
  <si>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</si>
  <si>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</si>
  <si>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</si>
  <si>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</si>
  <si>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</si>
  <si>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</si>
  <si>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</si>
  <si>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</si>
  <si>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</si>
  <si>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</si>
  <si>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</si>
  <si>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</si>
  <si>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</si>
  <si>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</si>
  <si>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</si>
  <si>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</si>
  <si>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</si>
  <si>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</si>
  <si>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</si>
  <si>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</si>
  <si>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</si>
  <si>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</si>
  <si>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</si>
  <si>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</si>
  <si>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</si>
  <si>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</si>
  <si>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</si>
  <si>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</si>
  <si>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</si>
  <si>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</si>
  <si>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</si>
  <si>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</si>
  <si>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</si>
  <si>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</si>
  <si>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</si>
  <si>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</si>
  <si>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</si>
  <si>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</si>
  <si>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</si>
  <si>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</si>
  <si>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</si>
  <si>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</si>
  <si>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</si>
  <si>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</si>
  <si>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</si>
  <si>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</si>
  <si>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</si>
  <si>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</si>
  <si>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</si>
  <si>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</si>
  <si>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</si>
  <si>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</si>
  <si>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</si>
  <si>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</si>
  <si>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</si>
  <si>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</si>
  <si>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</si>
  <si>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</si>
  <si>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</si>
  <si>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</si>
  <si>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</si>
  <si>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</si>
  <si>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</si>
  <si>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</si>
  <si>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</si>
  <si>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</si>
  <si>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</si>
  <si>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</si>
  <si>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</si>
  <si>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</si>
  <si>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</si>
  <si>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</si>
  <si>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</si>
  <si>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</si>
  <si>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</si>
  <si>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</si>
  <si>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</si>
  <si>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</si>
  <si>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</si>
  <si>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</si>
  <si>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</si>
  <si>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</si>
  <si>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</si>
  <si>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</si>
  <si>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</si>
  <si>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</si>
  <si>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</si>
  <si>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</si>
  <si>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</si>
  <si>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</si>
  <si>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</si>
  <si>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</si>
  <si>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</si>
  <si>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</si>
  <si>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</si>
  <si>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</si>
  <si>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</si>
  <si>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</si>
  <si>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</si>
  <si>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</si>
  <si>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</si>
  <si>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</si>
  <si>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</si>
  <si>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</si>
  <si>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</si>
  <si>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</si>
  <si>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</si>
  <si>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</si>
  <si>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</si>
  <si>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</si>
  <si>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</si>
  <si>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</si>
  <si>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</si>
  <si>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</si>
  <si>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</si>
  <si>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</si>
  <si>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</si>
  <si>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</si>
  <si>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</si>
  <si>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</si>
  <si>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</si>
  <si>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</si>
  <si>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</si>
  <si>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</si>
  <si>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</si>
  <si>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</si>
  <si>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</si>
  <si>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</si>
  <si>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</si>
  <si>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</si>
  <si>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</si>
  <si>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</si>
  <si>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</si>
  <si>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</si>
  <si>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</si>
  <si>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</si>
  <si>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</si>
  <si>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</si>
  <si>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</si>
  <si>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</si>
  <si>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</si>
  <si>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</si>
  <si>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</si>
  <si>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</si>
  <si>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</si>
  <si>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</si>
  <si>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</si>
  <si>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</si>
  <si>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</si>
  <si>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</si>
  <si>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</si>
  <si>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</si>
  <si>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</si>
  <si>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</si>
  <si>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</si>
  <si>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</si>
  <si>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</si>
  <si>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</si>
  <si>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</si>
  <si>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</si>
  <si>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</si>
  <si>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</si>
  <si>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</si>
  <si>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</si>
  <si>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</si>
  <si>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</si>
  <si>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</si>
  <si>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</si>
  <si>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</si>
  <si>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</si>
  <si>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</si>
  <si>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</si>
  <si>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</si>
  <si>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</si>
  <si>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</si>
  <si>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</si>
  <si>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</si>
  <si>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</si>
  <si>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</si>
  <si>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</si>
  <si>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</si>
  <si>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</si>
  <si>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</si>
  <si>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</si>
  <si>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</si>
  <si>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</si>
  <si>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</si>
  <si>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</si>
  <si>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</si>
  <si>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</si>
  <si>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</si>
  <si>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</si>
  <si>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</si>
  <si>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</si>
  <si>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</si>
  <si>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</si>
  <si>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</si>
  <si>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</si>
  <si>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</si>
  <si>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</si>
  <si>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</si>
  <si>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</si>
  <si>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</si>
  <si>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</si>
  <si>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</si>
  <si>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</si>
  <si>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</si>
  <si>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</si>
  <si>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</si>
  <si>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</si>
  <si>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</si>
  <si>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</si>
  <si>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</si>
  <si>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</si>
  <si>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</si>
  <si>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</si>
  <si>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</si>
  <si>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</si>
  <si>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</si>
  <si>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</si>
  <si>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</si>
  <si>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</si>
  <si>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</si>
  <si>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</si>
  <si>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</si>
  <si>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</si>
  <si>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</si>
  <si>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</si>
  <si>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</si>
  <si>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</si>
  <si>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</si>
  <si>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</si>
  <si>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</si>
  <si>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</si>
  <si>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</si>
  <si>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</si>
  <si>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</si>
  <si>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</si>
  <si>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</si>
  <si>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</si>
  <si>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</si>
  <si>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</si>
  <si>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</si>
  <si>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</si>
  <si>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</si>
  <si>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</si>
  <si>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</si>
  <si>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</si>
  <si>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</si>
  <si>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</si>
  <si>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</si>
  <si>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</si>
  <si>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</si>
  <si>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</si>
  <si>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</si>
  <si>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</si>
  <si>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</si>
  <si>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</si>
  <si>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</si>
  <si>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</si>
  <si>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</si>
  <si>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</si>
  <si>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</si>
  <si>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</si>
  <si>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</si>
  <si>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</si>
  <si>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</si>
  <si>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</si>
  <si>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</si>
  <si>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</si>
  <si>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</si>
  <si>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</si>
  <si>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</si>
  <si>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</si>
  <si>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</si>
  <si>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</si>
  <si>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</si>
  <si>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</si>
  <si>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</si>
  <si>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</si>
  <si>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</si>
  <si>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</si>
  <si>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</si>
  <si>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</si>
  <si>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</si>
  <si>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</si>
  <si>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</si>
  <si>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</si>
  <si>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</si>
  <si>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</si>
  <si>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</si>
  <si>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</si>
  <si>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</si>
  <si>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</si>
  <si>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</si>
  <si>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</si>
  <si>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</si>
  <si>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</si>
  <si>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</si>
  <si>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</si>
  <si>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</si>
  <si>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</si>
  <si>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</si>
  <si>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</si>
  <si>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</si>
  <si>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</si>
  <si>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</si>
  <si>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</si>
  <si>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</si>
  <si>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</si>
  <si>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</si>
  <si>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</si>
  <si>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</si>
  <si>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</si>
  <si>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</si>
  <si>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</si>
  <si>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</si>
  <si>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</si>
  <si>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</si>
  <si>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</si>
  <si>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</si>
  <si>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</si>
  <si>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</si>
  <si>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</si>
  <si>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</si>
  <si>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</si>
  <si>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</si>
  <si>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</si>
  <si>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</si>
  <si>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</si>
  <si>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</si>
  <si>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</si>
  <si>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</si>
  <si>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</si>
  <si>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</si>
  <si>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</si>
  <si>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</si>
  <si>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</si>
  <si>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</si>
  <si>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</si>
  <si>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</si>
  <si>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</si>
  <si>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</si>
  <si>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</si>
  <si>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</si>
  <si>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</si>
  <si>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</si>
  <si>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</si>
  <si>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</si>
  <si>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</si>
  <si>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</si>
  <si>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</si>
  <si>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</si>
  <si>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</si>
  <si>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</si>
  <si>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</si>
  <si>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</si>
  <si>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</si>
  <si>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</si>
  <si>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</si>
  <si>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</si>
  <si>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</si>
  <si>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</si>
  <si>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</si>
  <si>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</si>
  <si>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</si>
  <si>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</si>
  <si>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</si>
  <si>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</si>
  <si>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</si>
  <si>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</si>
  <si>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</si>
  <si>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</si>
  <si>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</si>
  <si>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</si>
  <si>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</si>
  <si>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</si>
  <si>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</si>
  <si>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</si>
  <si>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</si>
  <si>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</si>
  <si>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</si>
  <si>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</si>
  <si>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</si>
  <si>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</si>
  <si>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</si>
  <si>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</si>
  <si>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</si>
  <si>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</si>
  <si>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</si>
  <si>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</si>
  <si>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</si>
  <si>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</si>
  <si>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</si>
  <si>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</si>
  <si>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</si>
  <si>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</si>
  <si>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</si>
  <si>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</si>
  <si>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</si>
  <si>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</si>
  <si>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</si>
  <si>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</si>
  <si>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</si>
  <si>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</si>
  <si>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</si>
  <si>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</si>
  <si>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</si>
  <si>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</si>
  <si>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</si>
  <si>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</si>
  <si>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</si>
  <si>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</si>
  <si>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</si>
  <si>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</si>
  <si>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</si>
  <si>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</si>
  <si>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</si>
  <si>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</si>
  <si>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</si>
  <si>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</si>
  <si>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</si>
  <si>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</si>
  <si>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</si>
  <si>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</si>
  <si>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</si>
  <si>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</si>
  <si>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</si>
  <si>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</si>
  <si>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</si>
  <si>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</si>
  <si>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</si>
  <si>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</si>
  <si>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</si>
  <si>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</si>
  <si>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</si>
  <si>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</si>
  <si>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</si>
  <si>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</si>
  <si>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</si>
  <si>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</si>
  <si>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</si>
  <si>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</si>
  <si>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</si>
  <si>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</si>
  <si>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</si>
  <si>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</si>
  <si>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</si>
  <si>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</si>
  <si>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</si>
  <si>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</si>
  <si>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</si>
  <si>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</si>
  <si>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</si>
  <si>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</si>
  <si>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</si>
  <si>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</si>
  <si>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</si>
  <si>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</si>
  <si>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</si>
  <si>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</si>
  <si>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</si>
  <si>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</si>
  <si>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</si>
  <si>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</si>
  <si>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</si>
  <si>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</si>
  <si>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</si>
  <si>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</si>
  <si>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</si>
  <si>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</si>
  <si>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</si>
  <si>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</si>
  <si>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</si>
  <si>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</si>
  <si>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</si>
  <si>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</si>
  <si>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</si>
  <si>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</si>
  <si>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</si>
  <si>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</si>
  <si>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</si>
  <si>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</si>
  <si>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</si>
  <si>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</si>
  <si>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</si>
  <si>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</si>
  <si>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</si>
  <si>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</si>
  <si>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</si>
  <si>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</si>
  <si>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</si>
  <si>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</si>
  <si>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</si>
  <si>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</si>
  <si>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</si>
  <si>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</si>
  <si>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</si>
  <si>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</si>
  <si>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</si>
  <si>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</si>
  <si>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</si>
  <si>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</si>
  <si>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</si>
  <si>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</si>
  <si>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</si>
  <si>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</si>
  <si>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</si>
  <si>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</si>
  <si>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</si>
  <si>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</si>
  <si>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</si>
  <si>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</si>
  <si>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</si>
  <si>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</si>
  <si>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</si>
  <si>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</si>
  <si>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</si>
  <si>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</si>
  <si>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</si>
  <si>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</si>
  <si>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</si>
  <si>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</si>
  <si>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</si>
  <si>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</si>
  <si>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</si>
  <si>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</si>
  <si>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</si>
  <si>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</si>
  <si>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</si>
  <si>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</si>
  <si>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</si>
  <si>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</si>
  <si>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</si>
  <si>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</si>
  <si>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</si>
  <si>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</si>
  <si>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</si>
  <si>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</si>
  <si>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</si>
  <si>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</si>
  <si>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</si>
  <si>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</si>
  <si>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</si>
  <si>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</si>
  <si>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</si>
  <si>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</si>
  <si>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</si>
  <si>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</si>
  <si>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</si>
  <si>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</si>
  <si>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</si>
  <si>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</si>
  <si>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</si>
  <si>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</si>
  <si>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</si>
  <si>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</si>
  <si>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</si>
  <si>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</si>
  <si>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</si>
  <si>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</si>
  <si>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</si>
  <si>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</si>
  <si>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</si>
  <si>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</si>
  <si>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</si>
  <si>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</si>
  <si>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</si>
  <si>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</si>
  <si>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</si>
  <si>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</si>
  <si>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</si>
  <si>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</si>
  <si>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</si>
  <si>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</si>
  <si>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</si>
  <si>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</si>
  <si>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</si>
  <si>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</si>
  <si>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</si>
  <si>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</si>
  <si>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</si>
  <si>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</si>
  <si>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</si>
  <si>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</si>
  <si>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</si>
  <si>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</si>
  <si>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</si>
  <si>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</si>
  <si>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</si>
  <si>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</si>
  <si>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</si>
  <si>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</si>
  <si>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</si>
  <si>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</si>
  <si>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</si>
  <si>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</si>
  <si>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</si>
  <si>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</si>
  <si>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</si>
  <si>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</si>
  <si>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</si>
  <si>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</si>
  <si>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</si>
  <si>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</si>
  <si>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</si>
  <si>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</si>
  <si>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</si>
  <si>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</si>
  <si>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</si>
  <si>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</si>
  <si>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</si>
  <si>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</si>
  <si>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</si>
  <si>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</si>
  <si>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</si>
  <si>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</si>
  <si>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</si>
  <si>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</si>
  <si>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</si>
  <si>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</si>
  <si>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</si>
  <si>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</si>
  <si>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</si>
  <si>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</si>
  <si>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</si>
  <si>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</si>
  <si>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</si>
  <si>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</si>
  <si>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</si>
  <si>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</si>
  <si>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</si>
  <si>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</si>
  <si>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</si>
  <si>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</si>
  <si>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</si>
  <si>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</si>
  <si>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</si>
  <si>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</si>
  <si>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</si>
  <si>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</si>
  <si>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</si>
  <si>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</si>
  <si>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</si>
  <si>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</si>
  <si>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</si>
  <si>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</si>
  <si>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</si>
  <si>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</si>
  <si>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</si>
  <si>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</si>
  <si>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</si>
  <si>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</si>
  <si>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</si>
  <si>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</si>
  <si>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</si>
  <si>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</si>
  <si>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</si>
  <si>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</si>
  <si>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</si>
  <si>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</si>
  <si>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</si>
  <si>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</si>
  <si>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</si>
  <si>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</si>
  <si>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</si>
  <si>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</si>
  <si>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</si>
  <si>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</si>
  <si>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</si>
  <si>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</si>
  <si>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</si>
  <si>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</si>
  <si>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</si>
  <si>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</si>
  <si>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</si>
  <si>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</si>
  <si>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</si>
  <si>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</si>
  <si>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</si>
  <si>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</si>
  <si>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</si>
  <si>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</si>
  <si>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</si>
  <si>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</si>
  <si>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</si>
  <si>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</si>
  <si>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</si>
  <si>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</si>
  <si>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</si>
  <si>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</si>
  <si>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</si>
  <si>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</si>
  <si>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</si>
  <si>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</si>
  <si>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</si>
  <si>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</si>
  <si>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</si>
  <si>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</si>
  <si>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</si>
  <si>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</si>
  <si>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</si>
  <si>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</si>
  <si>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</si>
  <si>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</si>
  <si>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</si>
  <si>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</si>
  <si>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</si>
  <si>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</si>
  <si>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</si>
  <si>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</si>
  <si>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</si>
  <si>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</si>
  <si>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</si>
  <si>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</si>
  <si>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</si>
  <si>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</si>
  <si>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</si>
  <si>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</si>
  <si>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</si>
  <si>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</si>
  <si>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</si>
  <si>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</si>
  <si>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</si>
  <si>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</si>
  <si>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</si>
  <si>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</si>
  <si>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</si>
  <si>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</si>
  <si>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</si>
  <si>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</si>
  <si>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</si>
  <si>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</si>
  <si>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</si>
  <si>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</si>
  <si>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</si>
  <si>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</si>
  <si>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</si>
  <si>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</si>
  <si>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</si>
  <si>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</si>
  <si>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</si>
  <si>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</si>
  <si>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</si>
  <si>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</si>
  <si>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</si>
  <si>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</si>
  <si>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</si>
  <si>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</si>
  <si>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</si>
  <si>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</si>
  <si>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</si>
  <si>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</si>
  <si>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</si>
  <si>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</si>
  <si>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</si>
  <si>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</si>
  <si>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</si>
  <si>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</si>
  <si>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</si>
  <si>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</si>
  <si>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</si>
  <si>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</si>
  <si>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</si>
  <si>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</si>
  <si>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</si>
  <si>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</si>
  <si>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</si>
  <si>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</si>
  <si>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</si>
  <si>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</si>
  <si>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</si>
  <si>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</si>
  <si>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</si>
  <si>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</si>
  <si>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</si>
  <si>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</si>
  <si>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</si>
  <si>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</si>
  <si>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</si>
  <si>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</si>
  <si>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</si>
  <si>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</si>
  <si>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</si>
  <si>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</si>
  <si>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</si>
  <si>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</si>
  <si>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</si>
  <si>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</si>
  <si>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</si>
  <si>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</si>
  <si>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</si>
  <si>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</si>
  <si>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</si>
  <si>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</si>
  <si>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</si>
  <si>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</si>
  <si>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</si>
  <si>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</si>
  <si>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</si>
  <si>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</si>
  <si>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</si>
  <si>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</si>
  <si>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</si>
  <si>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</si>
  <si>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</si>
  <si>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</si>
  <si>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</si>
  <si>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</si>
  <si>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</si>
  <si>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</si>
  <si>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</si>
  <si>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</si>
  <si>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</si>
  <si>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</si>
  <si>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</si>
  <si>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</si>
  <si>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</si>
  <si>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</si>
  <si>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</si>
  <si>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</si>
  <si>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</si>
  <si>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</si>
  <si>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</si>
  <si>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</si>
  <si>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</si>
  <si>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</si>
  <si>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</si>
  <si>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</si>
  <si>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</si>
  <si>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</si>
  <si>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</si>
  <si>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</si>
  <si>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</si>
  <si>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</si>
  <si>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</si>
  <si>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</si>
  <si>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</si>
  <si>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</si>
  <si>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</si>
  <si>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</si>
  <si>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</si>
  <si>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</si>
  <si>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</si>
  <si>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</si>
  <si>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</si>
  <si>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</si>
  <si>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</si>
  <si>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</si>
  <si>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</si>
  <si>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</si>
  <si>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</si>
  <si>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</si>
  <si>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</si>
  <si>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</si>
  <si>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</si>
  <si>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</si>
  <si>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</si>
  <si>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</si>
  <si>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</si>
  <si>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</si>
  <si>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</si>
  <si>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</si>
  <si>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</si>
  <si>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</si>
  <si>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</si>
  <si>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</si>
  <si>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</si>
  <si>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</si>
  <si>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</si>
  <si>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</si>
  <si>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</si>
  <si>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</si>
  <si>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</si>
  <si>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</si>
  <si>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</si>
  <si>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</si>
  <si>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</si>
  <si>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</si>
  <si>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</si>
  <si>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</si>
  <si>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</si>
  <si>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</si>
  <si>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</si>
  <si>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</si>
  <si>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</si>
  <si>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</si>
  <si>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</si>
  <si>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</si>
  <si>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</si>
  <si>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</si>
  <si>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</si>
  <si>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</si>
  <si>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</si>
  <si>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</si>
  <si>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</si>
  <si>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</si>
  <si>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</si>
  <si>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</si>
  <si>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</si>
  <si>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</si>
  <si>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</si>
  <si>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</si>
  <si>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</si>
  <si>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</si>
  <si>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</si>
  <si>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</si>
  <si>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</si>
  <si>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</si>
  <si>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</si>
  <si>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</si>
  <si>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</si>
  <si>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</si>
  <si>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</si>
  <si>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</si>
  <si>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</si>
  <si>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</si>
  <si>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</si>
  <si>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</si>
  <si>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</si>
  <si>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</si>
  <si>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</si>
  <si>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</si>
  <si>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</si>
  <si>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</si>
  <si>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</si>
  <si>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</si>
  <si>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</si>
  <si>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</si>
  <si>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</si>
  <si>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</si>
  <si>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</si>
  <si>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</si>
  <si>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</si>
  <si>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</si>
  <si>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</si>
  <si>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</si>
  <si>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</si>
  <si>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</si>
  <si>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</si>
  <si>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</si>
  <si>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</si>
  <si>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</si>
  <si>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</si>
  <si>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</si>
  <si>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</si>
  <si>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</si>
  <si>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</si>
  <si>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</si>
  <si>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</si>
  <si>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</si>
  <si>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</si>
  <si>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</si>
  <si>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</si>
  <si>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</si>
  <si>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</si>
  <si>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</si>
  <si>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</si>
  <si>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</si>
  <si>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</si>
  <si>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</si>
  <si>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</si>
  <si>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</si>
  <si>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</si>
  <si>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</si>
  <si>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</si>
  <si>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</si>
  <si>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</si>
  <si>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</si>
  <si>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</si>
  <si>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</si>
  <si>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</si>
  <si>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</si>
  <si>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</si>
  <si>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</si>
  <si>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</si>
  <si>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</si>
  <si>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</si>
  <si>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</si>
  <si>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</si>
  <si>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</si>
  <si>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</si>
  <si>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</si>
  <si>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</si>
  <si>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</si>
  <si>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</si>
  <si>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</si>
  <si>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</si>
  <si>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</si>
  <si>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</si>
  <si>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</si>
  <si>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</si>
  <si>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</si>
  <si>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</si>
  <si>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</si>
  <si>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</si>
  <si>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</si>
  <si>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</si>
  <si>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</si>
  <si>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</si>
  <si>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</si>
  <si>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</si>
  <si>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</si>
  <si>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</si>
  <si>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</si>
  <si>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</si>
  <si>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</si>
  <si>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</si>
  <si>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</si>
  <si>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</si>
  <si>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</si>
  <si>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</si>
  <si>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</si>
  <si>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</si>
  <si>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</si>
  <si>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</si>
  <si>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</si>
  <si>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</si>
  <si>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</si>
  <si>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</si>
  <si>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</si>
  <si>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</si>
  <si>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</si>
  <si>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</si>
  <si>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</si>
  <si>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</si>
  <si>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</si>
  <si>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</si>
  <si>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</si>
  <si>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</si>
  <si>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</si>
  <si>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</si>
  <si>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</si>
  <si>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</si>
  <si>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</si>
  <si>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</si>
  <si>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</si>
  <si>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</si>
  <si>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</si>
  <si>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</si>
  <si>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</si>
  <si>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</si>
  <si>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</si>
  <si>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</si>
  <si>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</si>
  <si>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</si>
  <si>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</si>
  <si>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</si>
  <si>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</si>
  <si>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</si>
  <si>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</si>
  <si>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</si>
  <si>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</si>
  <si>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</si>
  <si>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</si>
  <si>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</si>
  <si>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</si>
  <si>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</si>
  <si>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</si>
  <si>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</si>
  <si>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</si>
  <si>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</si>
  <si>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</si>
  <si>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</si>
  <si>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</si>
  <si>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</si>
  <si>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</si>
  <si>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</si>
  <si>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</si>
  <si>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</si>
  <si>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</si>
  <si>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</si>
  <si>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</si>
  <si>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</si>
  <si>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</si>
  <si>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</si>
  <si>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</si>
  <si>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</si>
  <si>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</si>
  <si>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</si>
  <si>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</si>
  <si>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</si>
  <si>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</si>
  <si>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</si>
  <si>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</si>
  <si>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</si>
  <si>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</si>
  <si>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</si>
  <si>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</si>
  <si>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</si>
  <si>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</si>
  <si>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</si>
  <si>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</si>
  <si>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</si>
  <si>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</si>
  <si>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</si>
  <si>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</si>
  <si>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</si>
  <si>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</si>
  <si>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</si>
  <si>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</si>
  <si>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</si>
  <si>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</si>
  <si>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</si>
  <si>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</si>
  <si>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</si>
  <si>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</si>
  <si>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</si>
  <si>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</si>
  <si>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</si>
  <si>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</si>
  <si>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</si>
  <si>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</si>
  <si>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</si>
  <si>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</si>
  <si>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</si>
  <si>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</si>
  <si>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</si>
  <si>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</si>
  <si>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</si>
  <si>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</si>
  <si>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</si>
  <si>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</si>
  <si>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</si>
  <si>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</si>
  <si>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</si>
  <si>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</si>
  <si>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</si>
  <si>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</si>
  <si>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</si>
  <si>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</si>
  <si>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</si>
  <si>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</si>
  <si>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</si>
  <si>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</si>
  <si>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</si>
  <si>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</si>
  <si>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</si>
  <si>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</si>
  <si>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</si>
  <si>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</si>
  <si>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</si>
  <si>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</si>
  <si>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</si>
  <si>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</si>
  <si>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</si>
  <si>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</si>
  <si>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</si>
  <si>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</si>
  <si>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</si>
  <si>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</si>
  <si>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</si>
  <si>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</si>
  <si>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</si>
  <si>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</si>
  <si>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</si>
  <si>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</si>
  <si>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</si>
  <si>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</si>
  <si>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</si>
  <si>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</si>
  <si>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</si>
  <si>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</si>
  <si>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</si>
  <si>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</si>
  <si>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</si>
  <si>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</si>
  <si>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</si>
  <si>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</si>
  <si>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</si>
  <si>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</si>
  <si>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</si>
  <si>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</si>
  <si>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</si>
  <si>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</si>
  <si>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</si>
  <si>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</si>
  <si>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</si>
  <si>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</si>
  <si>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</si>
  <si>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</si>
  <si>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</si>
  <si>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</si>
  <si>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</si>
  <si>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</si>
  <si>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</si>
  <si>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</si>
  <si>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</si>
  <si>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</si>
  <si>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</si>
  <si>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</si>
  <si>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</si>
  <si>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</si>
  <si>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</si>
  <si>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</si>
  <si>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</si>
  <si>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</si>
  <si>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</si>
  <si>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</si>
  <si>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</si>
  <si>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</si>
  <si>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</si>
  <si>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</si>
  <si>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</si>
  <si>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</si>
  <si>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</si>
  <si>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</si>
  <si>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</si>
  <si>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</si>
  <si>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</si>
  <si>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</si>
  <si>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</si>
  <si>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</si>
  <si>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</si>
  <si>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</si>
  <si>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</si>
  <si>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</si>
  <si>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</si>
  <si>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</si>
  <si>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</si>
  <si>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</si>
  <si>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</si>
  <si>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</si>
  <si>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</si>
  <si>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</si>
  <si>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</si>
  <si>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</si>
  <si>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</si>
  <si>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</si>
  <si>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</si>
  <si>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</si>
  <si>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</si>
  <si>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</si>
  <si>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</si>
  <si>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</si>
  <si>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</si>
  <si>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</si>
  <si>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</si>
  <si>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</si>
  <si>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</si>
  <si>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</si>
  <si>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</si>
  <si>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</si>
  <si>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</si>
  <si>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</si>
  <si>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</si>
  <si>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</si>
  <si>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</si>
  <si>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</si>
  <si>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</si>
  <si>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</si>
  <si>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</si>
  <si>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</si>
  <si>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</si>
  <si>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</si>
  <si>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</si>
  <si>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</si>
  <si>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</si>
  <si>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</si>
  <si>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</si>
  <si>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</si>
  <si>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</si>
  <si>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</si>
  <si>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</si>
  <si>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</si>
  <si>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</si>
  <si>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</si>
  <si>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</si>
  <si>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</si>
  <si>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</si>
  <si>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</si>
  <si>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</si>
  <si>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</si>
  <si>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</si>
  <si>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</si>
  <si>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</si>
  <si>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</si>
  <si>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</si>
  <si>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</si>
  <si>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</si>
  <si>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</si>
  <si>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</si>
  <si>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</si>
  <si>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</si>
  <si>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</si>
  <si>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</si>
  <si>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</si>
  <si>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</si>
  <si>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</si>
  <si>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</si>
  <si>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</si>
  <si>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</si>
  <si>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</si>
  <si>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</si>
  <si>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</si>
  <si>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</si>
  <si>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</si>
  <si>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</si>
  <si>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</si>
  <si>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</si>
  <si>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</si>
  <si>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</si>
  <si>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</si>
  <si>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</si>
  <si>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</si>
  <si>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</si>
  <si>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</si>
  <si>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</si>
  <si>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</si>
  <si>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</si>
  <si>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</si>
  <si>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</si>
  <si>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</si>
  <si>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</si>
  <si>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</si>
  <si>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</si>
  <si>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</si>
  <si>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</si>
  <si>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</si>
  <si>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</si>
  <si>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</si>
  <si>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</si>
  <si>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</si>
  <si>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</si>
  <si>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</si>
  <si>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</si>
  <si>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</si>
  <si>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</si>
  <si>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</si>
  <si>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</si>
  <si>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</si>
  <si>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</si>
  <si>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</si>
  <si>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</si>
  <si>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</si>
  <si>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</si>
  <si>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</si>
  <si>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</si>
  <si>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</si>
  <si>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</si>
  <si>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</si>
  <si>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</si>
  <si>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</si>
  <si>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</si>
  <si>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</si>
  <si>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</si>
  <si>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</si>
  <si>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</si>
  <si>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</si>
  <si>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</si>
  <si>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</si>
  <si>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</si>
  <si>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</si>
  <si>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</si>
  <si>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</si>
  <si>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</si>
  <si>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</si>
  <si>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</si>
  <si>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</si>
  <si>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</si>
  <si>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</si>
  <si>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</si>
  <si>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</si>
  <si>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</si>
  <si>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</si>
  <si>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</si>
  <si>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</si>
  <si>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</si>
  <si>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</si>
  <si>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</si>
  <si>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</si>
  <si>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</si>
  <si>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</si>
  <si>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</si>
  <si>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</si>
  <si>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</si>
  <si>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</si>
  <si>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</si>
  <si>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</si>
  <si>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</si>
  <si>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</si>
  <si>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</si>
  <si>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</si>
  <si>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</si>
  <si>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</si>
  <si>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</si>
  <si>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</si>
  <si>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</si>
  <si>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</si>
  <si>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</si>
  <si>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</si>
  <si>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</si>
  <si>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</si>
  <si>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</si>
  <si>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</si>
  <si>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</si>
  <si>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</si>
  <si>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</si>
  <si>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</si>
  <si>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</si>
  <si>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</si>
  <si>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</si>
  <si>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</si>
  <si>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</si>
  <si>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</si>
  <si>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</si>
  <si>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</si>
  <si>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</si>
  <si>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</si>
  <si>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</si>
  <si>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</si>
  <si>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</si>
  <si>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</si>
  <si>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</si>
  <si>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</si>
  <si>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</si>
  <si>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</si>
  <si>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</si>
  <si>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</si>
  <si>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</si>
  <si>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</si>
  <si>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</si>
  <si>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</si>
  <si>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</si>
  <si>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</si>
  <si>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</si>
  <si>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</si>
  <si>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</si>
  <si>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</si>
  <si>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</si>
  <si>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</si>
  <si>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</si>
  <si>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</si>
  <si>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</si>
  <si>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</si>
  <si>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</si>
  <si>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</si>
  <si>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</si>
  <si>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</si>
  <si>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</si>
  <si>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</si>
  <si>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</si>
  <si>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</si>
  <si>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</si>
  <si>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</si>
  <si>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</si>
  <si>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</si>
  <si>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</si>
  <si>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</si>
  <si>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</si>
  <si>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</si>
  <si>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</si>
  <si>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</si>
  <si>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</si>
  <si>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</si>
  <si>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</si>
  <si>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</si>
  <si>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</si>
  <si>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</si>
  <si>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</si>
  <si>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</si>
  <si>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</si>
  <si>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</si>
  <si>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</si>
  <si>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</si>
  <si>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</si>
  <si>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</si>
  <si>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</si>
  <si>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</si>
  <si>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</si>
  <si>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</si>
  <si>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</si>
  <si>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</si>
  <si>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</si>
  <si>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</si>
  <si>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</si>
  <si>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</si>
  <si>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</si>
  <si>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</si>
  <si>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</si>
  <si>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</si>
  <si>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</si>
  <si>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</si>
  <si>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</si>
  <si>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</si>
  <si>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</si>
  <si>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</si>
  <si>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</si>
  <si>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</si>
  <si>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</si>
  <si>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</si>
  <si>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</si>
  <si>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</si>
  <si>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</si>
  <si>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</si>
  <si>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</si>
  <si>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</si>
  <si>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</si>
  <si>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</si>
  <si>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</si>
  <si>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</si>
  <si>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</si>
  <si>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</si>
  <si>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</si>
  <si>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</si>
  <si>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</si>
  <si>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</si>
  <si>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</si>
  <si>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</si>
  <si>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</si>
  <si>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</si>
  <si>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</si>
  <si>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</si>
  <si>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</si>
  <si>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</si>
  <si>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</si>
  <si>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</si>
  <si>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</si>
  <si>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</si>
  <si>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</si>
  <si>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</si>
  <si>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</si>
  <si>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</si>
  <si>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</si>
  <si>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</si>
  <si>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</si>
  <si>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</si>
  <si>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</si>
  <si>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</si>
  <si>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</si>
  <si>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</si>
  <si>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</si>
  <si>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</si>
  <si>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</si>
  <si>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</si>
  <si>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</si>
  <si>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</si>
  <si>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</si>
  <si>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</si>
  <si>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</si>
  <si>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</si>
  <si>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</si>
  <si>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</si>
  <si>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</si>
  <si>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</si>
  <si>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</si>
  <si>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</si>
  <si>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</si>
  <si>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</si>
  <si>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</si>
  <si>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</si>
  <si>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</si>
  <si>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</si>
  <si>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</si>
  <si>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</si>
  <si>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</si>
  <si>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</si>
  <si>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</si>
  <si>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</si>
  <si>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</si>
  <si>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</si>
  <si>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</si>
  <si>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</si>
  <si>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</si>
  <si>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</si>
  <si>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</si>
  <si>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</si>
  <si>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</si>
  <si>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</si>
  <si>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</si>
  <si>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</si>
  <si>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</si>
  <si>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</si>
  <si>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</si>
  <si>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</si>
  <si>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</si>
  <si>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</si>
  <si>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</si>
  <si>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</si>
  <si>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</si>
  <si>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</si>
  <si>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</si>
  <si>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</si>
  <si>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</si>
  <si>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</si>
  <si>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</si>
  <si>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</si>
  <si>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</si>
  <si>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</si>
  <si>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</si>
  <si>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</si>
  <si>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</si>
  <si>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</si>
  <si>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</si>
  <si>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</si>
  <si>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</si>
  <si>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</si>
  <si>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</si>
  <si>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</si>
  <si>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</si>
  <si>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</si>
  <si>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</si>
  <si>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</si>
  <si>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</si>
  <si>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</si>
  <si>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</si>
  <si>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</si>
  <si>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</si>
  <si>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</si>
  <si>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</si>
  <si>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</si>
  <si>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</si>
  <si>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</si>
  <si>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</si>
  <si>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</si>
  <si>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</si>
  <si>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</si>
  <si>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</si>
  <si>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</si>
  <si>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</si>
  <si>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</si>
  <si>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</si>
  <si>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</si>
  <si>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</si>
  <si>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</si>
  <si>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</si>
  <si>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</si>
  <si>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</si>
  <si>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</si>
  <si>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</si>
  <si>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</si>
  <si>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</si>
  <si>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</si>
  <si>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</si>
  <si>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</si>
  <si>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</si>
  <si>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</si>
  <si>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</si>
  <si>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</si>
  <si>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</si>
  <si>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</si>
  <si>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</si>
  <si>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</si>
  <si>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</si>
  <si>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</si>
  <si>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</si>
  <si>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</si>
  <si>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</si>
  <si>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</si>
  <si>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</si>
  <si>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</si>
  <si>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</si>
  <si>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</si>
  <si>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</si>
  <si>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</si>
  <si>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</si>
  <si>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</si>
  <si>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</si>
  <si>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</si>
  <si>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</si>
  <si>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</si>
  <si>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</si>
  <si>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</si>
  <si>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</si>
  <si>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</si>
  <si>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</si>
  <si>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</si>
  <si>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</si>
  <si>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</si>
  <si>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</si>
  <si>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</si>
  <si>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</si>
  <si>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</si>
  <si>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</si>
  <si>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</si>
  <si>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</si>
  <si>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</si>
  <si>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</si>
  <si>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</si>
  <si>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</si>
  <si>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</si>
  <si>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</si>
  <si>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</si>
  <si>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</si>
  <si>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</si>
  <si>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</si>
  <si>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</si>
  <si>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</si>
  <si>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</si>
  <si>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</si>
  <si>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</si>
  <si>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</si>
  <si>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</si>
  <si>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</si>
  <si>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</si>
  <si>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</si>
  <si>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</si>
  <si>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</si>
  <si>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</si>
  <si>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</si>
  <si>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</si>
  <si>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</si>
  <si>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</si>
  <si>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</si>
  <si>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</si>
  <si>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</si>
  <si>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</si>
  <si>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</si>
  <si>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</si>
  <si>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</si>
  <si>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</si>
  <si>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</si>
  <si>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</si>
  <si>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</si>
  <si>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</si>
  <si>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</si>
  <si>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</si>
  <si>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</si>
  <si>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</si>
  <si>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</si>
  <si>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</si>
  <si>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</si>
  <si>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</si>
  <si>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</si>
  <si>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</si>
  <si>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</si>
  <si>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</si>
  <si>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</si>
  <si>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</si>
  <si>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</si>
  <si>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</si>
  <si>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</si>
  <si>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</si>
  <si>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</si>
  <si>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</si>
  <si>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</si>
  <si>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</si>
  <si>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</si>
  <si>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</si>
  <si>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</si>
  <si>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</si>
  <si>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</si>
  <si>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</si>
  <si>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</si>
  <si>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</si>
  <si>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</si>
  <si>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</si>
  <si>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</si>
  <si>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</si>
  <si>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</si>
  <si>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</si>
  <si>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</si>
  <si>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</si>
  <si>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</si>
  <si>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</si>
  <si>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</si>
  <si>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</si>
  <si>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</si>
  <si>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</si>
  <si>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</si>
  <si>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</si>
  <si>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</si>
  <si>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</si>
  <si>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</si>
  <si>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</si>
  <si>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</si>
  <si>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</si>
  <si>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</si>
  <si>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</si>
  <si>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</si>
  <si>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</si>
  <si>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</si>
  <si>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</si>
  <si>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</si>
  <si>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</si>
  <si>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</si>
  <si>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</si>
  <si>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</si>
  <si>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</si>
  <si>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</si>
  <si>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</si>
  <si>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</si>
  <si>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</si>
  <si>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</si>
  <si>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</si>
  <si>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</si>
  <si>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</si>
  <si>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</si>
  <si>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</si>
  <si>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</si>
  <si>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</si>
  <si>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</si>
  <si>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</si>
  <si>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</si>
  <si>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</si>
  <si>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</si>
  <si>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</si>
  <si>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</si>
  <si>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</si>
  <si>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</si>
  <si>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</si>
  <si>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</si>
  <si>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</si>
  <si>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</si>
  <si>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</si>
  <si>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</si>
  <si>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</si>
  <si>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</si>
  <si>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</si>
  <si>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</si>
  <si>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</si>
  <si>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</si>
  <si>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</si>
  <si>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</si>
  <si>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</si>
  <si>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</si>
  <si>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</si>
  <si>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</si>
  <si>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</si>
  <si>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</si>
  <si>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</si>
  <si>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</si>
  <si>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</si>
  <si>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</si>
  <si>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</si>
  <si>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</si>
  <si>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</si>
  <si>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</si>
  <si>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</si>
  <si>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</si>
  <si>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</si>
  <si>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</si>
  <si>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</si>
  <si>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</si>
  <si>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</si>
  <si>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</si>
  <si>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</si>
  <si>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</si>
  <si>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</si>
  <si>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</si>
  <si>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</si>
  <si>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</si>
  <si>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</si>
  <si>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</si>
  <si>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</si>
  <si>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</si>
  <si>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</si>
  <si>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</si>
  <si>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</si>
  <si>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</si>
  <si>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</si>
  <si>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</si>
  <si>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</si>
  <si>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</si>
  <si>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</si>
  <si>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</si>
  <si>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</si>
  <si>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</si>
  <si>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</si>
  <si>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</si>
  <si>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</si>
  <si>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</si>
  <si>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</si>
  <si>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</si>
  <si>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</si>
  <si>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</si>
  <si>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</si>
  <si>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</si>
  <si>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</si>
  <si>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</si>
  <si>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</si>
  <si>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</si>
  <si>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</si>
  <si>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</si>
  <si>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</si>
  <si>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</si>
  <si>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</si>
  <si>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</si>
  <si>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</si>
  <si>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</si>
  <si>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</si>
  <si>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</si>
  <si>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</si>
  <si>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</si>
  <si>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</si>
  <si>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</si>
  <si>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</si>
  <si>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</si>
  <si>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</si>
  <si>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</si>
  <si>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</si>
  <si>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</si>
  <si>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</si>
  <si>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</si>
  <si>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</si>
  <si>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</si>
  <si>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</si>
  <si>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</si>
  <si>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</si>
  <si>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</si>
  <si>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</si>
  <si>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</si>
  <si>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</si>
  <si>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</si>
  <si>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</si>
  <si>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</si>
  <si>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</si>
  <si>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</si>
  <si>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</si>
  <si>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</si>
  <si>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</si>
  <si>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</si>
  <si>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</si>
  <si>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</si>
  <si>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</si>
  <si>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</si>
  <si>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</si>
  <si>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</si>
  <si>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</si>
  <si>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</si>
  <si>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</si>
  <si>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</si>
  <si>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</si>
  <si>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</si>
  <si>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</si>
  <si>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</si>
  <si>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</si>
  <si>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</si>
  <si>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</si>
  <si>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</si>
  <si>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</si>
  <si>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</si>
  <si>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</si>
  <si>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</si>
  <si>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</si>
  <si>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</si>
  <si>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</si>
  <si>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</si>
  <si>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</si>
  <si>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</si>
  <si>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</si>
  <si>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</si>
  <si>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</si>
  <si>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</si>
  <si>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</si>
  <si>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</si>
  <si>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</si>
  <si>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</si>
  <si>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</si>
  <si>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</si>
  <si>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</si>
  <si>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</si>
  <si>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</si>
  <si>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</si>
  <si>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</si>
  <si>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</si>
  <si>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</si>
  <si>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</si>
  <si>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</si>
  <si>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</si>
  <si>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</si>
  <si>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</si>
  <si>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</si>
  <si>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</si>
  <si>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</si>
  <si>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</si>
  <si>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</si>
  <si>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</si>
  <si>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</si>
  <si>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</si>
  <si>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</si>
  <si>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</si>
  <si>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</si>
  <si>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</si>
  <si>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</si>
  <si>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</si>
  <si>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</si>
  <si>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</si>
  <si>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</si>
  <si>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</si>
  <si>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</si>
  <si>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</si>
  <si>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</si>
  <si>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</si>
  <si>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</si>
  <si>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</si>
  <si>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</si>
  <si>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</si>
  <si>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</si>
  <si>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</si>
  <si>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</si>
  <si>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</si>
  <si>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</si>
  <si>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</si>
  <si>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</si>
  <si>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</si>
  <si>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</si>
  <si>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</si>
  <si>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</si>
  <si>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</si>
  <si>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</si>
  <si>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</si>
  <si>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</si>
  <si>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</si>
  <si>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</si>
  <si>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</si>
  <si>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</si>
  <si>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</si>
  <si>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</si>
  <si>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</si>
  <si>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</si>
  <si>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</si>
  <si>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</si>
  <si>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</si>
  <si>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</si>
  <si>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</si>
  <si>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</si>
  <si>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</si>
  <si>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</si>
  <si>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</si>
  <si>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</si>
  <si>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</si>
  <si>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</si>
  <si>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</si>
  <si>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</si>
  <si>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</si>
  <si>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</si>
  <si>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</si>
  <si>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</si>
  <si>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</si>
  <si>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</si>
  <si>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</si>
  <si>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</si>
  <si>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</si>
  <si>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</si>
  <si>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</si>
  <si>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</si>
  <si>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</si>
  <si>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</si>
  <si>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</si>
  <si>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</si>
  <si>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</si>
  <si>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</si>
  <si>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</si>
  <si>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</si>
  <si>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</si>
  <si>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</si>
  <si>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</si>
  <si>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</si>
  <si>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</si>
  <si>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</si>
  <si>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</si>
  <si>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</si>
  <si>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</si>
  <si>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</si>
  <si>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</si>
  <si>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</si>
  <si>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</si>
  <si>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</si>
  <si>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</si>
  <si>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</si>
  <si>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</si>
  <si>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</si>
  <si>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</si>
  <si>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</si>
  <si>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</si>
  <si>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</si>
  <si>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</si>
  <si>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</si>
  <si>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</si>
  <si>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</si>
  <si>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</si>
  <si>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</si>
  <si>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</si>
  <si>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</si>
  <si>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</si>
  <si>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</si>
  <si>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</si>
  <si>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</si>
  <si>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</si>
  <si>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</si>
  <si>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</si>
  <si>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</si>
  <si>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</si>
  <si>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</si>
  <si>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</si>
  <si>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</si>
  <si>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</si>
  <si>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</si>
  <si>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</si>
  <si>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</si>
  <si>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</si>
  <si>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</si>
  <si>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</si>
  <si>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</si>
  <si>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</si>
  <si>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</si>
  <si>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</si>
  <si>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</si>
  <si>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</si>
  <si>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</si>
  <si>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</si>
  <si>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</si>
  <si>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</si>
  <si>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</si>
  <si>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</si>
  <si>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</si>
  <si>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</si>
  <si>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</si>
  <si>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</si>
  <si>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</si>
  <si>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</si>
  <si>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</si>
  <si>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</si>
  <si>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</si>
  <si>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</si>
  <si>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</si>
  <si>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</si>
  <si>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</si>
  <si>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</si>
  <si>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</si>
  <si>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</si>
  <si>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</si>
  <si>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</si>
  <si>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</si>
  <si>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</si>
  <si>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</si>
  <si>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</si>
  <si>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</si>
  <si>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</si>
  <si>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</si>
  <si>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</si>
  <si>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</si>
  <si>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</si>
  <si>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</si>
  <si>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</si>
  <si>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</si>
  <si>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</si>
  <si>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</si>
  <si>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</si>
  <si>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</si>
  <si>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</si>
  <si>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</si>
  <si>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</si>
  <si>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</si>
  <si>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</si>
  <si>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</si>
  <si>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</si>
  <si>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</si>
  <si>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</si>
  <si>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</si>
  <si>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</si>
  <si>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</si>
  <si>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</si>
  <si>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</si>
  <si>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</si>
  <si>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</si>
  <si>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</si>
  <si>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</si>
  <si>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</si>
  <si>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</si>
  <si>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</si>
  <si>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</si>
  <si>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</si>
  <si>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</si>
  <si>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</si>
  <si>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</si>
  <si>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</si>
  <si>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</si>
  <si>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</si>
  <si>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</si>
  <si>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</si>
  <si>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</si>
  <si>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</si>
  <si>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</si>
  <si>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</si>
  <si>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</si>
  <si>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</si>
  <si>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</si>
  <si>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</si>
  <si>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</si>
  <si>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</si>
  <si>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</si>
  <si>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</si>
  <si>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</si>
  <si>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</si>
  <si>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</si>
  <si>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</si>
  <si>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</si>
  <si>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</si>
  <si>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</si>
  <si>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</si>
  <si>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</si>
  <si>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</si>
  <si>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</si>
  <si>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</si>
  <si>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</si>
  <si>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</si>
  <si>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</si>
  <si>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</si>
  <si>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</si>
  <si>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</si>
  <si>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</si>
  <si>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</si>
  <si>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</si>
  <si>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</si>
  <si>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</si>
  <si>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</si>
  <si>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</si>
  <si>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</si>
  <si>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</si>
  <si>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</si>
  <si>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</si>
  <si>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</si>
  <si>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</si>
  <si>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</si>
  <si>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</si>
  <si>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</si>
  <si>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</si>
  <si>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</si>
  <si>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</si>
  <si>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</si>
  <si>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</si>
  <si>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</si>
  <si>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</si>
  <si>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</si>
  <si>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</si>
  <si>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</si>
  <si>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</si>
  <si>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</si>
  <si>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</si>
  <si>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</si>
  <si>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</si>
  <si>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</si>
  <si>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</si>
  <si>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</si>
  <si>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</si>
  <si>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</si>
  <si>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</si>
  <si>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</si>
  <si>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</si>
  <si>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</si>
  <si>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</si>
  <si>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</si>
  <si>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</si>
  <si>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</si>
  <si>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</si>
  <si>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</si>
  <si>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</si>
  <si>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</si>
  <si>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</si>
  <si>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</si>
  <si>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</si>
  <si>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</si>
  <si>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</si>
  <si>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</si>
  <si>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</si>
  <si>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</si>
  <si>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</si>
  <si>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</si>
  <si>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</si>
  <si>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</si>
  <si>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</si>
  <si>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</si>
  <si>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</si>
  <si>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</si>
  <si>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</si>
  <si>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</si>
  <si>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</si>
  <si>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</si>
  <si>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</si>
  <si>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</si>
  <si>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</si>
  <si>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</si>
  <si>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</si>
  <si>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</si>
  <si>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</si>
  <si>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</si>
  <si>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</si>
  <si>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</si>
  <si>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</si>
  <si>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</si>
  <si>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</si>
  <si>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</si>
  <si>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</si>
  <si>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</si>
  <si>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</si>
  <si>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</si>
  <si>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</si>
  <si>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</si>
  <si>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</si>
  <si>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</si>
  <si>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</si>
  <si>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</si>
  <si>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</si>
  <si>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</si>
  <si>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</si>
  <si>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</si>
  <si>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</si>
  <si>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</si>
  <si>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</si>
  <si>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</si>
  <si>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</si>
  <si>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</si>
  <si>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</si>
  <si>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</si>
  <si>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</si>
  <si>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</si>
  <si>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</si>
  <si>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</si>
  <si>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</si>
  <si>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</si>
  <si>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</si>
  <si>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</si>
  <si>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</si>
  <si>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</si>
  <si>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</si>
  <si>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</si>
  <si>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</si>
  <si>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</si>
  <si>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</si>
  <si>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</si>
  <si>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</si>
  <si>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</si>
  <si>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</si>
  <si>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</si>
  <si>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</si>
  <si>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</si>
  <si>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</si>
  <si>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</si>
  <si>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</si>
  <si>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</si>
  <si>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</si>
  <si>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</si>
  <si>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</si>
  <si>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</si>
  <si>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</si>
  <si>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</si>
  <si>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</si>
  <si>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</si>
  <si>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</si>
  <si>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</si>
  <si>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</si>
  <si>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</si>
  <si>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</si>
  <si>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</si>
  <si>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</si>
  <si>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</si>
  <si>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</si>
  <si>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</si>
  <si>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</si>
  <si>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</si>
  <si>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</si>
  <si>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</si>
  <si>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</si>
  <si>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</si>
  <si>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</si>
  <si>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</si>
  <si>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</si>
  <si>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</si>
  <si>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</si>
  <si>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</si>
  <si>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</si>
  <si>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</si>
  <si>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</si>
  <si>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</si>
  <si>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</si>
  <si>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</si>
  <si>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</si>
  <si>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</si>
  <si>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</si>
  <si>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</si>
  <si>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</si>
  <si>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</si>
  <si>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</si>
  <si>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</si>
  <si>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</si>
  <si>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</si>
  <si>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</si>
  <si>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</si>
  <si>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</si>
  <si>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</si>
  <si>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</si>
  <si>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</si>
  <si>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</si>
  <si>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</si>
  <si>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</si>
  <si>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</si>
  <si>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</si>
  <si>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</si>
  <si>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</si>
  <si>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</si>
  <si>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</si>
  <si>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</si>
  <si>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</si>
  <si>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</si>
  <si>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</si>
  <si>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</si>
  <si>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</si>
  <si>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</si>
  <si>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</si>
  <si>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</si>
  <si>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</si>
  <si>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</si>
  <si>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</si>
  <si>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</si>
  <si>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</si>
  <si>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</si>
  <si>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</si>
  <si>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</si>
  <si>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</si>
  <si>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</si>
  <si>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</si>
  <si>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</si>
  <si>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</si>
  <si>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</si>
  <si>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</si>
  <si>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</si>
  <si>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</si>
  <si>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</si>
  <si>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</si>
  <si>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</si>
  <si>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</si>
  <si>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</si>
  <si>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</si>
  <si>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</si>
  <si>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</si>
  <si>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</si>
  <si>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</si>
  <si>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</si>
  <si>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</si>
  <si>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</si>
  <si>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</si>
  <si>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</si>
  <si>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</si>
  <si>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</si>
  <si>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</si>
  <si>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</si>
  <si>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</si>
  <si>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</si>
  <si>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</si>
  <si>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</si>
  <si>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</si>
  <si>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</si>
  <si>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</si>
  <si>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</si>
  <si>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</si>
  <si>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</si>
  <si>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</si>
  <si>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</si>
  <si>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</si>
  <si>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</si>
  <si>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</si>
  <si>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</si>
  <si>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</si>
  <si>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</si>
  <si>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</si>
  <si>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</si>
  <si>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</si>
  <si>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</si>
  <si>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</si>
  <si>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</si>
  <si>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</si>
  <si>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</si>
  <si>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</si>
  <si>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</si>
  <si>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</si>
  <si>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</si>
  <si>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</si>
  <si>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</si>
  <si>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</si>
  <si>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</si>
  <si>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</si>
  <si>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</si>
  <si>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</si>
  <si>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</si>
  <si>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</si>
  <si>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</si>
  <si>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</si>
  <si>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</si>
  <si>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</si>
  <si>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</si>
  <si>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</si>
  <si>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</si>
  <si>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</si>
  <si>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</si>
  <si>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</si>
  <si>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</si>
  <si>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</si>
  <si>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</si>
  <si>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</si>
  <si>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</si>
  <si>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</si>
  <si>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</si>
  <si>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</si>
  <si>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</si>
  <si>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</si>
  <si>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</si>
  <si>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</si>
  <si>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</si>
  <si>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</si>
  <si>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</si>
  <si>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</si>
  <si>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</si>
  <si>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</si>
  <si>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</si>
  <si>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</si>
  <si>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</si>
  <si>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</si>
  <si>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</si>
  <si>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</si>
  <si>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</si>
  <si>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</si>
  <si>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</si>
  <si>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</si>
  <si>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</si>
  <si>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</si>
  <si>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</si>
  <si>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</si>
  <si>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</si>
  <si>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</si>
  <si>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</si>
  <si>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</si>
  <si>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</si>
  <si>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</si>
  <si>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</si>
  <si>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</si>
  <si>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</si>
  <si>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</si>
  <si>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</si>
  <si>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</si>
  <si>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</si>
  <si>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</si>
  <si>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</si>
  <si>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</si>
  <si>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</si>
  <si>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</si>
  <si>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</si>
  <si>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</si>
  <si>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</si>
  <si>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</si>
  <si>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</si>
  <si>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</si>
  <si>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</si>
  <si>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</si>
  <si>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</si>
  <si>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</si>
  <si>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</si>
  <si>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</si>
  <si>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</si>
  <si>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</si>
  <si>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</si>
  <si>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</si>
  <si>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</si>
  <si>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</si>
  <si>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</si>
  <si>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</si>
  <si>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</si>
  <si>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</si>
  <si>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</si>
  <si>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</si>
  <si>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</si>
  <si>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</si>
  <si>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</si>
  <si>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</si>
  <si>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</si>
  <si>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</si>
  <si>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</si>
  <si>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</si>
  <si>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</si>
  <si>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</si>
  <si>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</si>
  <si>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</si>
  <si>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</si>
  <si>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</si>
  <si>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</si>
  <si>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</si>
  <si>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</si>
  <si>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</si>
  <si>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</si>
  <si>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</si>
  <si>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</si>
  <si>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</si>
  <si>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</si>
  <si>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</si>
  <si>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</si>
  <si>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</si>
  <si>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</si>
  <si>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</si>
  <si>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</si>
  <si>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</si>
  <si>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</si>
  <si>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</si>
  <si>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</si>
  <si>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</si>
  <si>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</si>
  <si>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</si>
  <si>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</si>
  <si>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</si>
  <si>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</si>
  <si>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</si>
  <si>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</si>
  <si>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</si>
  <si>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</si>
  <si>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</si>
  <si>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</si>
  <si>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</si>
  <si>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</si>
  <si>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</si>
  <si>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</si>
  <si>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</si>
  <si>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</si>
  <si>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</si>
  <si>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</si>
  <si>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</si>
  <si>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</si>
  <si>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</si>
  <si>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</si>
  <si>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</si>
  <si>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</si>
  <si>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</si>
  <si>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</si>
  <si>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</si>
  <si>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</si>
  <si>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</si>
  <si>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</si>
  <si>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</si>
  <si>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</si>
  <si>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</si>
  <si>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</si>
  <si>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</si>
  <si>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</si>
  <si>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</si>
  <si>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</si>
  <si>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</si>
  <si>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</si>
  <si>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</si>
  <si>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</si>
  <si>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</si>
  <si>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</si>
  <si>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</si>
  <si>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</si>
  <si>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</si>
  <si>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</si>
  <si>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</si>
  <si>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</si>
  <si>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</si>
  <si>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</si>
  <si>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</si>
  <si>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</si>
  <si>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</si>
  <si>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</si>
  <si>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</si>
  <si>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</si>
  <si>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</si>
  <si>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</si>
  <si>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</si>
  <si>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</si>
  <si>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</si>
  <si>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</si>
  <si>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</si>
  <si>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</si>
  <si>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</si>
  <si>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</si>
  <si>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</si>
  <si>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</si>
  <si>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</si>
  <si>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</si>
  <si>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</si>
  <si>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</si>
  <si>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</si>
  <si>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</si>
  <si>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</si>
  <si>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</si>
  <si>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</si>
  <si>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</si>
  <si>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</si>
  <si>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</si>
  <si>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</si>
  <si>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</si>
  <si>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</si>
  <si>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</si>
  <si>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</si>
  <si>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</si>
  <si>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</si>
  <si>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</si>
  <si>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</si>
  <si>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</si>
  <si>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</si>
  <si>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</si>
  <si>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</si>
  <si>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</si>
  <si>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</si>
  <si>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</si>
  <si>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</si>
  <si>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</si>
  <si>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</si>
  <si>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</si>
  <si>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</si>
  <si>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</si>
  <si>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</si>
  <si>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</si>
  <si>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</si>
  <si>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</si>
  <si>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</si>
  <si>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</si>
  <si>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</si>
  <si>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</si>
  <si>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</si>
  <si>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</si>
  <si>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</si>
  <si>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</si>
  <si>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</si>
  <si>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</si>
  <si>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</si>
  <si>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</si>
  <si>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</si>
  <si>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</si>
  <si>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</si>
  <si>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</si>
  <si>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</si>
  <si>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</si>
  <si>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</si>
  <si>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</si>
  <si>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</si>
  <si>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</si>
  <si>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</si>
  <si>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</si>
  <si>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</si>
  <si>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</si>
  <si>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</si>
  <si>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</si>
  <si>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</si>
  <si>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</si>
  <si>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</si>
  <si>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</si>
  <si>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</si>
  <si>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</si>
  <si>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</si>
  <si>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</si>
  <si>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</si>
  <si>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</si>
  <si>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</si>
  <si>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</si>
  <si>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</si>
  <si>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</si>
  <si>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</si>
  <si>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</si>
  <si>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</si>
  <si>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</si>
  <si>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</si>
  <si>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</si>
  <si>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</si>
  <si>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</si>
  <si>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</si>
  <si>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</si>
  <si>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</si>
  <si>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</si>
  <si>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</si>
  <si>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</si>
  <si>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</si>
  <si>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</si>
  <si>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</si>
  <si>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</si>
  <si>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</si>
  <si>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</si>
  <si>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</si>
  <si>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</si>
  <si>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</si>
  <si>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</si>
  <si>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</si>
  <si>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</si>
  <si>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</si>
  <si>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</si>
  <si>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</si>
  <si>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</si>
  <si>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</si>
  <si>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</si>
  <si>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</si>
  <si>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</si>
  <si>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</si>
  <si>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</si>
  <si>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</si>
  <si>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</si>
  <si>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</si>
  <si>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</si>
  <si>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</si>
  <si>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</si>
  <si>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</si>
  <si>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</si>
  <si>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</si>
  <si>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</si>
  <si>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</si>
  <si>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</si>
  <si>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</si>
  <si>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</si>
  <si>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</si>
  <si>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</si>
  <si>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</si>
  <si>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</si>
  <si>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</si>
  <si>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</si>
  <si>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</si>
  <si>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</si>
  <si>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</si>
  <si>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</si>
  <si>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</si>
  <si>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</si>
  <si>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</si>
  <si>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</si>
  <si>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</si>
  <si>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</si>
  <si>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</si>
  <si>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</si>
  <si>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</si>
  <si>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</si>
  <si>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</si>
  <si>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</si>
  <si>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</si>
  <si>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</si>
  <si>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</si>
  <si>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</si>
  <si>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</si>
  <si>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</si>
  <si>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</si>
  <si>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</si>
  <si>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</si>
  <si>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</si>
  <si>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</si>
  <si>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</si>
  <si>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</si>
  <si>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</si>
  <si>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</si>
  <si>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</si>
  <si>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</si>
  <si>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</si>
  <si>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</si>
  <si>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</si>
  <si>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</si>
  <si>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</si>
  <si>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</si>
  <si>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</si>
  <si>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</si>
  <si>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</si>
  <si>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</si>
  <si>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</si>
  <si>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</si>
  <si>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</si>
  <si>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</si>
  <si>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</si>
  <si>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</si>
  <si>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</si>
  <si>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</si>
  <si>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</si>
  <si>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</si>
  <si>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</si>
  <si>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</si>
  <si>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</si>
  <si>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</si>
  <si>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</si>
  <si>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</si>
  <si>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</si>
  <si>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</si>
  <si>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</si>
  <si>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</si>
  <si>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</si>
  <si>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</si>
  <si>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</si>
  <si>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</si>
  <si>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</si>
  <si>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</si>
  <si>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</si>
  <si>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</si>
  <si>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</si>
  <si>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</si>
  <si>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</si>
  <si>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</si>
  <si>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</si>
  <si>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</si>
  <si>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</si>
  <si>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</si>
  <si>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</si>
  <si>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</si>
  <si>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</si>
  <si>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</si>
  <si>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</si>
  <si>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</si>
  <si>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</si>
  <si>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</si>
  <si>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</si>
  <si>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</si>
  <si>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</si>
  <si>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</si>
  <si>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</si>
  <si>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</si>
  <si>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</si>
  <si>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</si>
  <si>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</si>
  <si>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</si>
  <si>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</si>
  <si>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</si>
  <si>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</si>
  <si>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</si>
  <si>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</si>
  <si>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</si>
  <si>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</si>
  <si>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</si>
  <si>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</si>
  <si>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</si>
  <si>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</si>
  <si>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</si>
  <si>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</si>
  <si>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</si>
  <si>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</si>
  <si>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</si>
  <si>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</si>
  <si>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</si>
  <si>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</si>
  <si>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</si>
  <si>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</si>
  <si>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</si>
  <si>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</si>
  <si>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</si>
  <si>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</si>
  <si>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</si>
  <si>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</si>
  <si>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</si>
  <si>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</si>
  <si>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</si>
  <si>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</si>
  <si>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</si>
  <si>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</si>
  <si>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</si>
  <si>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</si>
  <si>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</si>
  <si>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</si>
  <si>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</si>
  <si>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</si>
  <si>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</si>
  <si>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</si>
  <si>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</si>
  <si>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</si>
  <si>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</si>
  <si>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</si>
  <si>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</si>
  <si>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</si>
  <si>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</si>
  <si>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</si>
  <si>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</si>
  <si>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</si>
  <si>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</si>
  <si>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</si>
  <si>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</si>
  <si>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</si>
  <si>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</si>
  <si>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</si>
  <si>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</si>
  <si>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</si>
  <si>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</si>
  <si>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</si>
  <si>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</si>
  <si>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</si>
  <si>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</si>
  <si>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</si>
  <si>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</si>
  <si>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</si>
  <si>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</si>
  <si>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</si>
  <si>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</si>
  <si>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</si>
  <si>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</si>
  <si>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</si>
  <si>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</si>
  <si>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</si>
  <si>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</si>
  <si>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</si>
  <si>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</si>
  <si>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</si>
  <si>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</si>
  <si>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</si>
  <si>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</si>
  <si>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</si>
  <si>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</si>
  <si>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</si>
  <si>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</si>
  <si>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</si>
  <si>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</si>
  <si>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</si>
  <si>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</si>
  <si>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</si>
  <si>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</si>
  <si>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</si>
  <si>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</si>
  <si>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</si>
  <si>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</si>
  <si>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</si>
  <si>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</si>
  <si>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</si>
  <si>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</si>
  <si>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</si>
  <si>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</si>
  <si>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</si>
  <si>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</si>
  <si>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</si>
  <si>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</si>
  <si>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</si>
  <si>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</si>
  <si>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</si>
  <si>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</si>
  <si>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</si>
  <si>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</si>
  <si>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</si>
  <si>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</si>
  <si>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</si>
  <si>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</si>
  <si>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</si>
  <si>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</si>
  <si>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</si>
  <si>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</si>
  <si>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</si>
  <si>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</si>
  <si>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</si>
  <si>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</si>
  <si>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</si>
  <si>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</si>
  <si>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</si>
  <si>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</si>
  <si>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</si>
  <si>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</si>
  <si>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</si>
  <si>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</si>
  <si>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</si>
  <si>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</si>
  <si>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</si>
  <si>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</si>
  <si>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</si>
  <si>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</si>
  <si>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</si>
  <si>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</si>
  <si>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</si>
  <si>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</si>
  <si>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</si>
  <si>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</si>
  <si>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</si>
  <si>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</si>
  <si>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</si>
  <si>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</si>
  <si>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</si>
  <si>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</si>
  <si>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</si>
  <si>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</si>
  <si>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</si>
  <si>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</si>
  <si>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</si>
  <si>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</si>
  <si>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</si>
  <si>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</si>
  <si>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</si>
  <si>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</si>
  <si>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</si>
  <si>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</si>
  <si>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</si>
  <si>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</si>
  <si>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</si>
  <si>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</si>
  <si>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</si>
  <si>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</si>
  <si>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</si>
  <si>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</si>
  <si>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</si>
  <si>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</si>
  <si>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</si>
  <si>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</si>
  <si>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</si>
  <si>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</si>
  <si>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</si>
  <si>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</si>
  <si>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</si>
  <si>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</si>
  <si>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</si>
  <si>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</si>
  <si>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</si>
  <si>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</si>
  <si>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</si>
  <si>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</si>
  <si>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</si>
  <si>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</si>
  <si>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</si>
  <si>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</si>
  <si>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</si>
  <si>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</si>
  <si>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</si>
  <si>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</si>
  <si>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</si>
  <si>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</si>
  <si>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</si>
  <si>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</si>
  <si>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</si>
  <si>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</si>
  <si>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</si>
  <si>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</si>
  <si>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</si>
  <si>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</si>
  <si>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</si>
  <si>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</si>
  <si>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</si>
  <si>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</si>
  <si>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</si>
  <si>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</si>
  <si>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</si>
  <si>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</si>
  <si>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</si>
  <si>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</si>
  <si>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</si>
  <si>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</si>
  <si>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</si>
  <si>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</si>
  <si>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</si>
  <si>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</si>
  <si>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</si>
  <si>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</si>
  <si>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</si>
  <si>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</si>
  <si>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</si>
  <si>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</si>
  <si>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</si>
  <si>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</si>
  <si>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</si>
  <si>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</si>
  <si>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</si>
  <si>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</si>
  <si>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</si>
  <si>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</si>
  <si>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</si>
  <si>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</si>
  <si>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</si>
  <si>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</si>
  <si>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</si>
  <si>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</si>
  <si>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</si>
  <si>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</si>
  <si>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</si>
  <si>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</si>
  <si>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</si>
  <si>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</si>
  <si>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</si>
  <si>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</si>
  <si>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</si>
  <si>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</si>
  <si>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</si>
  <si>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</si>
  <si>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</si>
  <si>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</si>
  <si>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</si>
  <si>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</si>
  <si>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</si>
  <si>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</si>
  <si>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</si>
  <si>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</si>
  <si>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</si>
  <si>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</si>
  <si>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</si>
  <si>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</si>
  <si>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</si>
  <si>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</si>
  <si>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</si>
  <si>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</si>
  <si>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</si>
  <si>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</si>
  <si>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</si>
  <si>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</si>
  <si>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</si>
  <si>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</si>
  <si>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</si>
  <si>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</si>
  <si>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</si>
  <si>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</si>
  <si>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</si>
  <si>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</si>
  <si>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</si>
  <si>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</si>
  <si>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</si>
  <si>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</si>
  <si>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</si>
  <si>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</si>
  <si>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</si>
  <si>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</si>
  <si>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</si>
  <si>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</si>
  <si>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</si>
  <si>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</si>
  <si>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</si>
  <si>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</si>
  <si>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</si>
  <si>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</si>
  <si>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</si>
  <si>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</si>
  <si>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</si>
  <si>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</si>
  <si>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</si>
  <si>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</si>
  <si>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</si>
  <si>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</si>
  <si>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</si>
  <si>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</si>
  <si>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</si>
  <si>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</si>
  <si>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</si>
  <si>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</si>
  <si>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</si>
  <si>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</si>
  <si>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</si>
  <si>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</si>
  <si>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</si>
  <si>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</si>
  <si>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</si>
  <si>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</si>
  <si>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</si>
  <si>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</si>
  <si>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</si>
  <si>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</si>
  <si>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</si>
  <si>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</si>
  <si>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</si>
  <si>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</si>
  <si>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</si>
  <si>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</si>
  <si>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</si>
  <si>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</si>
  <si>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</si>
  <si>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</si>
  <si>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</si>
  <si>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</si>
  <si>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</si>
  <si>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</si>
  <si>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</si>
  <si>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</si>
  <si>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</si>
  <si>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</si>
  <si>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</si>
  <si>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</si>
  <si>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</si>
  <si>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</si>
  <si>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</si>
  <si>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</si>
  <si>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</si>
  <si>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</si>
  <si>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</si>
  <si>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</si>
  <si>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</si>
  <si>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</si>
  <si>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</si>
  <si>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</si>
  <si>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</si>
  <si>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</si>
  <si>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</si>
  <si>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</si>
  <si>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</si>
  <si>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</si>
  <si>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</si>
  <si>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</si>
  <si>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</si>
  <si>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</si>
  <si>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</si>
  <si>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</si>
  <si>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</si>
  <si>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</si>
  <si>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</si>
  <si>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</si>
  <si>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</si>
  <si>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</si>
  <si>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</si>
  <si>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</si>
  <si>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</si>
  <si>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</si>
  <si>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</si>
  <si>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</si>
  <si>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</si>
  <si>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</si>
  <si>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</si>
  <si>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</si>
  <si>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</si>
  <si>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</si>
  <si>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</si>
  <si>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</si>
  <si>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</si>
  <si>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</si>
  <si>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</si>
  <si>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</si>
  <si>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</si>
  <si>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</si>
  <si>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</si>
  <si>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</si>
  <si>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</si>
  <si>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</si>
  <si>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</si>
  <si>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</si>
  <si>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</si>
  <si>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</si>
  <si>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</si>
  <si>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</si>
  <si>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</si>
  <si>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</si>
  <si>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</si>
  <si>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</si>
  <si>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</si>
  <si>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</si>
  <si>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</si>
  <si>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</si>
  <si>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</si>
  <si>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</si>
  <si>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</si>
  <si>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</si>
  <si>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</si>
  <si>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</si>
  <si>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</si>
  <si>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</si>
  <si>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</si>
  <si>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</si>
  <si>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</si>
  <si>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</si>
  <si>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</si>
  <si>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</si>
  <si>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</si>
  <si>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</si>
  <si>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</si>
  <si>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</si>
  <si>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</si>
  <si>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</si>
  <si>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</si>
  <si>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</si>
  <si>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</si>
  <si>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</si>
  <si>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</si>
  <si>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</si>
  <si>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</si>
  <si>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</si>
  <si>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</si>
  <si>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</si>
  <si>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</si>
  <si>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</si>
  <si>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</si>
  <si>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</si>
  <si>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</si>
  <si>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</si>
  <si>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</si>
  <si>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</si>
  <si>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</si>
  <si>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</si>
  <si>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</si>
  <si>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</si>
  <si>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</si>
  <si>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</si>
  <si>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</si>
  <si>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</si>
  <si>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</si>
  <si>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</si>
  <si>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</si>
  <si>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</si>
  <si>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</si>
  <si>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</si>
  <si>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</si>
  <si>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</si>
  <si>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</si>
  <si>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</si>
  <si>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</si>
  <si>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</si>
  <si>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</si>
  <si>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</si>
  <si>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</si>
  <si>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</si>
  <si>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</si>
  <si>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</si>
  <si>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</si>
  <si>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</si>
  <si>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</si>
  <si>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</si>
  <si>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</si>
  <si>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</si>
  <si>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</si>
  <si>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</si>
  <si>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</si>
  <si>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</si>
  <si>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</si>
  <si>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</si>
  <si>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</si>
  <si>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</si>
  <si>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</si>
  <si>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</si>
  <si>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</si>
  <si>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</si>
  <si>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</si>
  <si>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</si>
  <si>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</si>
  <si>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</si>
  <si>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</si>
  <si>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</si>
  <si>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</si>
  <si>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</si>
  <si>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</si>
  <si>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</si>
  <si>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</si>
  <si>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</si>
  <si>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</si>
  <si>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</si>
  <si>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</si>
  <si>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</si>
  <si>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</si>
  <si>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</si>
  <si>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</si>
  <si>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</si>
  <si>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</si>
  <si>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</si>
  <si>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</si>
  <si>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</si>
  <si>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</si>
  <si>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</si>
  <si>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</si>
  <si>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</si>
  <si>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</si>
  <si>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</si>
  <si>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</si>
  <si>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</si>
  <si>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</si>
  <si>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</si>
  <si>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</si>
  <si>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</si>
  <si>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</si>
  <si>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</si>
  <si>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</si>
  <si>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</si>
  <si>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</si>
  <si>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</si>
  <si>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</si>
  <si>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</si>
  <si>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</si>
  <si>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</si>
  <si>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</si>
  <si>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</si>
  <si>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</si>
  <si>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</si>
  <si>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</si>
  <si>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</si>
  <si>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</si>
  <si>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</si>
  <si>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</si>
  <si>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</si>
  <si>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</si>
  <si>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</si>
  <si>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</si>
  <si>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</si>
  <si>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</si>
  <si>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</si>
  <si>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</si>
  <si>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</si>
  <si>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</si>
  <si>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</si>
  <si>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</si>
  <si>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</si>
  <si>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</si>
  <si>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</si>
  <si>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</si>
  <si>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</si>
  <si>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</si>
  <si>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</si>
  <si>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</si>
  <si>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</si>
  <si>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</si>
  <si>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</si>
  <si>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</si>
  <si>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</si>
  <si>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</si>
  <si>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</si>
  <si>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</si>
  <si>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</si>
  <si>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</si>
  <si>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</si>
  <si>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</si>
  <si>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</si>
  <si>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</si>
  <si>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</si>
  <si>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</si>
  <si>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</si>
  <si>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</si>
  <si>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</si>
  <si>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</si>
  <si>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</si>
  <si>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</si>
  <si>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</si>
  <si>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</si>
  <si>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</si>
  <si>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</si>
  <si>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</si>
  <si>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</si>
  <si>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</si>
  <si>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</si>
  <si>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</si>
  <si>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</si>
  <si>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</si>
  <si>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</si>
  <si>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</si>
  <si>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</si>
  <si>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</si>
  <si>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</si>
  <si>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</si>
  <si>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</si>
  <si>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</si>
  <si>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</si>
  <si>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</si>
  <si>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</si>
  <si>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</si>
  <si>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</si>
  <si>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</si>
  <si>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</si>
  <si>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</si>
  <si>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</si>
  <si>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</si>
  <si>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</si>
  <si>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</si>
  <si>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</si>
  <si>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</si>
  <si>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</si>
  <si>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</si>
  <si>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</si>
  <si>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</si>
  <si>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</si>
  <si>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</si>
  <si>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</si>
  <si>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</si>
  <si>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</si>
  <si>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</si>
  <si>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</si>
  <si>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</si>
  <si>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</si>
  <si>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</si>
  <si>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</si>
  <si>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</si>
  <si>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</si>
  <si>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</si>
  <si>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</si>
  <si>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</si>
  <si>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</si>
  <si>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</si>
  <si>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</si>
  <si>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</si>
  <si>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</si>
  <si>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</si>
  <si>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</si>
  <si>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</si>
  <si>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</si>
  <si>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</si>
  <si>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</si>
  <si>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</si>
  <si>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</si>
  <si>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</si>
  <si>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</si>
  <si>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</si>
  <si>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</si>
  <si>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</si>
  <si>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</si>
  <si>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</si>
  <si>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</si>
  <si>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</si>
  <si>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</si>
  <si>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</si>
  <si>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</si>
  <si>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</si>
  <si>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</si>
  <si>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</si>
  <si>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</si>
  <si>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</si>
  <si>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</si>
  <si>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</si>
  <si>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</si>
  <si>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</si>
  <si>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</si>
  <si>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</si>
  <si>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</si>
  <si>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</si>
  <si>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</si>
  <si>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</si>
  <si>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</si>
  <si>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</si>
  <si>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</si>
  <si>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</si>
  <si>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</si>
  <si>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</si>
  <si>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</si>
  <si>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</si>
  <si>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</si>
  <si>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</si>
  <si>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</si>
  <si>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</si>
  <si>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</si>
  <si>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</si>
  <si>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</si>
  <si>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</si>
  <si>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</si>
  <si>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</si>
  <si>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</si>
  <si>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</si>
  <si>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</si>
  <si>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</si>
  <si>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</si>
  <si>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</si>
  <si>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</si>
  <si>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</si>
  <si>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</si>
  <si>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</si>
  <si>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</si>
  <si>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</si>
  <si>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</si>
  <si>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</si>
  <si>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</si>
  <si>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</si>
  <si>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</si>
  <si>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</si>
  <si>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</si>
  <si>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</si>
  <si>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</si>
  <si>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</si>
  <si>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</si>
  <si>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</si>
  <si>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</si>
  <si>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</si>
  <si>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</si>
  <si>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</si>
  <si>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</si>
  <si>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</si>
  <si>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</si>
  <si>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</si>
  <si>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</si>
  <si>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</si>
  <si>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</si>
  <si>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</si>
  <si>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</si>
  <si>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</si>
  <si>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</si>
  <si>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</si>
  <si>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</si>
  <si>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</si>
  <si>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</si>
  <si>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</si>
  <si>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</si>
  <si>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</si>
  <si>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</si>
  <si>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</si>
  <si>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</si>
  <si>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</si>
  <si>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</si>
  <si>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</si>
  <si>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</si>
  <si>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</si>
  <si>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</si>
  <si>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</si>
  <si>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</si>
  <si>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</si>
  <si>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</si>
  <si>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</si>
  <si>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</si>
  <si>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</si>
  <si>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</si>
  <si>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</si>
  <si>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</si>
  <si>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</si>
  <si>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</si>
  <si>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</si>
  <si>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</si>
  <si>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</si>
  <si>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</si>
  <si>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</si>
  <si>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</si>
  <si>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</si>
  <si>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</si>
  <si>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</si>
  <si>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</si>
  <si>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</si>
  <si>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</si>
  <si>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</si>
  <si>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</si>
  <si>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</si>
  <si>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</si>
  <si>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</si>
  <si>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</si>
  <si>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</si>
  <si>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</si>
  <si>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</si>
  <si>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</si>
  <si>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</si>
  <si>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</si>
  <si>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</si>
  <si>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</si>
  <si>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</si>
  <si>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</si>
  <si>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</si>
  <si>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</si>
  <si>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</si>
  <si>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</si>
  <si>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</si>
  <si>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</si>
  <si>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</si>
  <si>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</si>
  <si>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</si>
  <si>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</si>
  <si>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</si>
  <si>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</si>
  <si>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</si>
  <si>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</si>
  <si>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</si>
  <si>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</si>
  <si>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</si>
  <si>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</si>
  <si>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</si>
  <si>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</si>
  <si>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</si>
  <si>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</si>
  <si>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</si>
  <si>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</si>
  <si>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</si>
  <si>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</si>
  <si>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</si>
  <si>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</si>
  <si>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</si>
  <si>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</si>
  <si>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</si>
  <si>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</si>
  <si>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</si>
  <si>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</si>
  <si>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</si>
  <si>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</si>
  <si>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</si>
  <si>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</si>
  <si>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</si>
  <si>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</si>
  <si>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</si>
  <si>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</si>
  <si>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</si>
  <si>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</si>
  <si>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</si>
  <si>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</si>
  <si>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</si>
  <si>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</si>
  <si>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</si>
  <si>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</si>
  <si>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</si>
  <si>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</si>
  <si>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</si>
  <si>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</si>
  <si>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</si>
  <si>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</si>
  <si>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</si>
  <si>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</si>
  <si>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</si>
  <si>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</si>
  <si>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</si>
  <si>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</si>
  <si>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</si>
  <si>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</si>
  <si>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</si>
  <si>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</si>
  <si>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</si>
  <si>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</si>
  <si>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</si>
  <si>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</si>
  <si>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</si>
  <si>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</si>
  <si>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</si>
  <si>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</si>
  <si>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</si>
  <si>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</si>
  <si>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</si>
  <si>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</si>
  <si>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</si>
  <si>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</si>
  <si>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</si>
  <si>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</si>
  <si>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</si>
  <si>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</si>
  <si>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</si>
  <si>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</si>
  <si>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</si>
  <si>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</si>
  <si>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</si>
  <si>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</si>
  <si>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</si>
  <si>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</si>
  <si>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</si>
  <si>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</si>
  <si>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</si>
  <si>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</si>
  <si>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</si>
  <si>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</si>
  <si>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</si>
  <si>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</si>
  <si>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</si>
  <si>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</si>
  <si>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</si>
  <si>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</si>
  <si>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</si>
  <si>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</si>
  <si>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</si>
  <si>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</si>
  <si>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</si>
  <si>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</si>
  <si>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</si>
  <si>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</si>
  <si>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</si>
  <si>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</si>
  <si>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</si>
  <si>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</si>
  <si>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</si>
  <si>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</si>
  <si>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</si>
  <si>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</si>
  <si>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</si>
  <si>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</si>
  <si>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</si>
  <si>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</si>
  <si>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</si>
  <si>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</si>
  <si>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</si>
  <si>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</si>
  <si>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</si>
  <si>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</si>
  <si>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</si>
  <si>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</si>
  <si>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</si>
  <si>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</si>
  <si>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</si>
  <si>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</si>
  <si>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</si>
  <si>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</si>
  <si>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</si>
  <si>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</si>
  <si>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</si>
  <si>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</si>
  <si>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</si>
  <si>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</si>
  <si>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</si>
  <si>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</si>
  <si>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</si>
  <si>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</si>
  <si>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</si>
  <si>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</si>
  <si>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</si>
  <si>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</si>
  <si>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</si>
  <si>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</si>
  <si>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</si>
  <si>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</si>
  <si>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</si>
  <si>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</si>
  <si>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</si>
  <si>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</si>
  <si>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</si>
  <si>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</si>
  <si>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</si>
  <si>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</si>
  <si>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</si>
  <si>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</si>
  <si>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</si>
  <si>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</si>
  <si>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</si>
  <si>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</si>
  <si>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</si>
  <si>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</si>
  <si>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</si>
  <si>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</si>
  <si>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</si>
  <si>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</si>
  <si>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</si>
  <si>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</si>
  <si>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</si>
  <si>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</si>
  <si>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</si>
  <si>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</si>
  <si>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</si>
  <si>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</si>
  <si>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</si>
  <si>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</si>
  <si>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</si>
  <si>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</si>
  <si>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</si>
  <si>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</si>
  <si>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</si>
  <si>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</si>
  <si>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</si>
  <si>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</si>
  <si>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</si>
  <si>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</si>
  <si>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</si>
  <si>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</si>
  <si>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</si>
  <si>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</si>
  <si>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</si>
  <si>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</si>
  <si>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</si>
  <si>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</si>
  <si>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</si>
  <si>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</si>
  <si>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</si>
  <si>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</si>
  <si>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</si>
  <si>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</si>
  <si>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</si>
  <si>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</si>
  <si>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</si>
  <si>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</si>
  <si>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</si>
  <si>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</si>
  <si>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</si>
  <si>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</si>
  <si>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</si>
  <si>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</si>
  <si>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</si>
  <si>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</si>
  <si>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</si>
  <si>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</si>
  <si>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</si>
  <si>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</si>
  <si>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</si>
  <si>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</si>
  <si>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</si>
  <si>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</si>
  <si>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</si>
  <si>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</si>
  <si>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</si>
  <si>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</si>
  <si>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</si>
  <si>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</si>
  <si>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</si>
  <si>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</si>
  <si>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</si>
  <si>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</si>
  <si>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</si>
  <si>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</si>
  <si>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</si>
  <si>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</si>
  <si>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</si>
  <si>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</si>
  <si>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</si>
  <si>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</si>
  <si>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</si>
  <si>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</si>
  <si>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</si>
  <si>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</si>
  <si>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</si>
  <si>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</si>
  <si>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</si>
  <si>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</si>
  <si>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</si>
  <si>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</si>
  <si>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</si>
  <si>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</si>
  <si>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</si>
  <si>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</si>
  <si>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</si>
  <si>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</si>
  <si>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</si>
  <si>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</si>
  <si>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</si>
  <si>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</si>
  <si>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</si>
  <si>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</si>
  <si>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</si>
  <si>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</si>
  <si>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</si>
  <si>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</si>
  <si>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</si>
  <si>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</si>
  <si>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</si>
  <si>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</si>
  <si>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</si>
  <si>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</si>
  <si>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</si>
  <si>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</si>
  <si>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</si>
  <si>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</si>
  <si>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</si>
  <si>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</si>
  <si>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</si>
  <si>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</si>
  <si>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</si>
  <si>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</si>
  <si>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</si>
  <si>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</si>
  <si>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</si>
  <si>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</si>
  <si>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</si>
  <si>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</si>
  <si>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</si>
  <si>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</si>
  <si>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</si>
  <si>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</si>
  <si>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</si>
  <si>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</si>
  <si>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</si>
  <si>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</si>
  <si>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</si>
  <si>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</si>
  <si>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</si>
  <si>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</si>
  <si>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</si>
  <si>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</si>
  <si>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</si>
  <si>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</si>
  <si>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</si>
  <si>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</si>
  <si>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</si>
  <si>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</si>
  <si>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</si>
  <si>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</si>
  <si>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</si>
  <si>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</si>
  <si>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</si>
  <si>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</si>
  <si>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</si>
  <si>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</si>
  <si>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</si>
  <si>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</si>
  <si>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</si>
  <si>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</si>
  <si>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</si>
  <si>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</si>
  <si>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</si>
  <si>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</si>
  <si>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</si>
  <si>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</si>
  <si>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</si>
  <si>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</si>
  <si>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</si>
  <si>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</si>
  <si>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</si>
  <si>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</si>
  <si>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</si>
  <si>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</si>
  <si>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</si>
  <si>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</si>
  <si>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</si>
  <si>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</si>
  <si>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</si>
  <si>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</si>
  <si>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</si>
  <si>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</si>
  <si>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</si>
  <si>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</si>
  <si>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</si>
  <si>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</si>
  <si>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</si>
  <si>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</si>
  <si>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</si>
  <si>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</si>
  <si>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</si>
  <si>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</si>
  <si>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</si>
  <si>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</si>
  <si>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</si>
  <si>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</si>
  <si>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</si>
  <si>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</si>
  <si>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</si>
  <si>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</si>
  <si>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</si>
  <si>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</si>
  <si>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</si>
  <si>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</si>
  <si>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</si>
  <si>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</si>
  <si>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</si>
  <si>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</si>
  <si>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</si>
  <si>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</si>
  <si>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</si>
  <si>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</si>
  <si>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</si>
  <si>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</si>
  <si>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</si>
  <si>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</si>
  <si>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</si>
  <si>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</si>
  <si>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</si>
  <si>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</si>
  <si>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</si>
  <si>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</si>
  <si>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</si>
  <si>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</si>
  <si>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</si>
  <si>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</si>
  <si>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</si>
  <si>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</si>
  <si>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</si>
  <si>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</si>
  <si>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</si>
  <si>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</si>
  <si>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</si>
  <si>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</si>
  <si>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</si>
  <si>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</si>
  <si>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</si>
  <si>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</si>
  <si>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</si>
  <si>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</si>
  <si>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</si>
  <si>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</si>
  <si>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</si>
  <si>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</si>
  <si>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</si>
  <si>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</si>
  <si>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</si>
  <si>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</si>
  <si>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</si>
  <si>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</si>
  <si>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</si>
  <si>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</si>
  <si>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</si>
  <si>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</si>
  <si>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</si>
  <si>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</si>
  <si>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</si>
  <si>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</si>
  <si>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</si>
  <si>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</si>
  <si>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</si>
  <si>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</si>
  <si>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</si>
  <si>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</si>
  <si>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</si>
  <si>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</si>
  <si>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</si>
  <si>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</si>
  <si>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</si>
  <si>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</si>
  <si>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</si>
  <si>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</si>
  <si>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</si>
  <si>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</si>
  <si>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</si>
  <si>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</si>
  <si>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</si>
  <si>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</si>
  <si>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</si>
  <si>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</si>
  <si>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</si>
  <si>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</si>
  <si>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</si>
  <si>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</si>
  <si>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</si>
  <si>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</si>
  <si>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</si>
  <si>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</si>
  <si>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</si>
  <si>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</si>
  <si>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</si>
  <si>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</si>
  <si>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</si>
  <si>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</si>
  <si>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</si>
  <si>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</si>
  <si>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</si>
  <si>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</si>
  <si>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</si>
  <si>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</si>
  <si>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</si>
  <si>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</si>
  <si>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</si>
  <si>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</si>
  <si>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</si>
  <si>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</si>
  <si>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</si>
  <si>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</si>
  <si>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</si>
  <si>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</si>
  <si>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</si>
  <si>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</si>
  <si>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</si>
  <si>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</si>
  <si>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</si>
  <si>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</si>
  <si>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</si>
  <si>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</si>
  <si>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</si>
  <si>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</si>
  <si>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</si>
  <si>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</si>
  <si>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</si>
  <si>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</si>
  <si>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</si>
  <si>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</si>
  <si>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</si>
  <si>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</si>
  <si>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</si>
  <si>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</si>
  <si>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</si>
  <si>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</si>
  <si>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</si>
  <si>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</si>
  <si>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</si>
  <si>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</si>
  <si>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</si>
  <si>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</si>
  <si>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</si>
  <si>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</si>
  <si>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</si>
  <si>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</si>
  <si>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</si>
  <si>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</si>
  <si>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</si>
  <si>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</si>
  <si>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</si>
  <si>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</si>
  <si>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</si>
  <si>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</si>
  <si>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</si>
  <si>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</si>
  <si>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</si>
  <si>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</si>
  <si>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</si>
  <si>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</si>
  <si>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</si>
  <si>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</si>
  <si>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</si>
  <si>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</si>
  <si>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</si>
  <si>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</si>
  <si>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</si>
  <si>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</si>
  <si>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</si>
  <si>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</si>
  <si>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</si>
  <si>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</si>
  <si>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</si>
  <si>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</si>
  <si>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</si>
  <si>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</si>
  <si>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</si>
  <si>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</si>
  <si>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</si>
  <si>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</si>
  <si>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</si>
  <si>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</si>
  <si>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</si>
  <si>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</si>
  <si>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</si>
  <si>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</si>
  <si>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</si>
  <si>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</si>
  <si>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</si>
  <si>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</si>
  <si>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</si>
  <si>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</si>
  <si>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</si>
  <si>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</si>
  <si>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</si>
  <si>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</si>
  <si>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</si>
  <si>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</si>
  <si>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</si>
  <si>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</si>
  <si>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</si>
  <si>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</si>
  <si>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</si>
  <si>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</si>
  <si>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</si>
  <si>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</si>
  <si>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</si>
  <si>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</si>
  <si>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</si>
  <si>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</si>
  <si>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</si>
  <si>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</si>
  <si>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</si>
  <si>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</si>
  <si>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</si>
  <si>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</si>
  <si>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</si>
  <si>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</si>
  <si>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</si>
  <si>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</si>
  <si>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</si>
  <si>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</si>
  <si>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</si>
  <si>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</si>
  <si>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</si>
  <si>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</si>
  <si>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</si>
  <si>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</si>
  <si>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</si>
  <si>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</si>
  <si>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</si>
  <si>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</si>
  <si>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</si>
  <si>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</si>
  <si>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</si>
  <si>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</si>
  <si>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</si>
  <si>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</si>
  <si>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</si>
  <si>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</si>
  <si>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</si>
  <si>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</si>
  <si>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</si>
  <si>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</si>
  <si>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</si>
  <si>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</si>
  <si>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</si>
  <si>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</si>
  <si>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</si>
  <si>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</si>
  <si>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</si>
  <si>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</si>
  <si>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</si>
  <si>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</si>
  <si>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</si>
  <si>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</si>
  <si>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</si>
  <si>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</si>
  <si>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</si>
  <si>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</si>
  <si>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</si>
  <si>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</si>
  <si>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</si>
  <si>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</si>
  <si>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</si>
  <si>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</si>
  <si>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</si>
  <si>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</si>
  <si>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</si>
  <si>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</si>
  <si>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</si>
  <si>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</si>
  <si>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</si>
  <si>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</si>
  <si>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</si>
  <si>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</si>
  <si>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</si>
  <si>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</si>
  <si>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</si>
  <si>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</si>
  <si>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</si>
  <si>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</si>
  <si>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</si>
  <si>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</si>
  <si>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</si>
  <si>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</si>
  <si>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</si>
  <si>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</si>
  <si>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</si>
  <si>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</si>
  <si>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</si>
  <si>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</si>
  <si>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</si>
  <si>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</si>
  <si>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</si>
  <si>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</si>
  <si>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</si>
  <si>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</si>
  <si>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</si>
  <si>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</si>
  <si>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</si>
  <si>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</si>
  <si>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</si>
  <si>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</si>
  <si>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</si>
  <si>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</si>
  <si>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</si>
  <si>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</si>
  <si>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</si>
  <si>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</si>
  <si>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</si>
  <si>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</si>
  <si>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</si>
  <si>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</si>
  <si>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</si>
  <si>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</si>
  <si>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</si>
  <si>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</si>
  <si>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</si>
  <si>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</si>
  <si>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</si>
  <si>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</si>
  <si>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</si>
  <si>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</si>
  <si>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</si>
  <si>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</si>
  <si>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</si>
  <si>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</si>
  <si>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</si>
  <si>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</si>
  <si>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</si>
  <si>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</si>
  <si>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</si>
  <si>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</si>
  <si>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</si>
  <si>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</si>
  <si>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</si>
  <si>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</si>
  <si>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</si>
  <si>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</si>
  <si>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</si>
  <si>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</si>
  <si>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</si>
  <si>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</si>
  <si>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</si>
  <si>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</si>
  <si>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</si>
  <si>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</si>
  <si>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</si>
  <si>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</si>
  <si>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</si>
  <si>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</si>
  <si>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</si>
  <si>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</si>
  <si>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</si>
  <si>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</si>
  <si>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</si>
  <si>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</si>
  <si>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</si>
  <si>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</si>
  <si>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</si>
  <si>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</si>
  <si>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</si>
  <si>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</si>
  <si>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</si>
  <si>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</si>
  <si>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</si>
  <si>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</si>
  <si>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</si>
  <si>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</si>
  <si>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</si>
  <si>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</si>
  <si>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</si>
  <si>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</si>
  <si>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</si>
  <si>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</si>
  <si>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</si>
  <si>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</si>
  <si>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</si>
  <si>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</si>
  <si>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</si>
  <si>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</si>
  <si>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</si>
  <si>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</si>
  <si>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</si>
  <si>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</si>
  <si>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</si>
  <si>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</si>
  <si>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</si>
  <si>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</si>
  <si>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</si>
  <si>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</si>
  <si>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</si>
  <si>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</si>
  <si>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</si>
  <si>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</si>
  <si>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</si>
  <si>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</si>
  <si>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</si>
  <si>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</si>
  <si>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</si>
  <si>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</si>
  <si>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</si>
  <si>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</si>
  <si>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</si>
  <si>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</si>
  <si>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</si>
  <si>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</si>
  <si>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</si>
  <si>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</si>
  <si>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</si>
  <si>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</si>
  <si>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</si>
  <si>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</si>
  <si>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</si>
  <si>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</si>
  <si>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</si>
  <si>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</si>
  <si>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</si>
  <si>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</si>
  <si>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</si>
  <si>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</si>
  <si>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</si>
  <si>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</si>
  <si>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</si>
  <si>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</si>
  <si>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</si>
  <si>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</si>
  <si>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</si>
  <si>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</si>
  <si>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</si>
  <si>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</si>
  <si>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</si>
  <si>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</si>
  <si>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</si>
  <si>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</si>
  <si>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</si>
  <si>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</si>
  <si>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</si>
  <si>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</si>
  <si>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</si>
  <si>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</si>
  <si>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</si>
  <si>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</si>
  <si>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</si>
  <si>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</si>
  <si>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</si>
  <si>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</si>
  <si>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</si>
  <si>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</si>
  <si>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</si>
  <si>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</si>
  <si>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</si>
  <si>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</si>
  <si>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</si>
  <si>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</si>
  <si>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</si>
  <si>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</si>
  <si>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</si>
  <si>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</si>
  <si>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</si>
  <si>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</si>
  <si>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</si>
  <si>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</si>
  <si>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</si>
  <si>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</si>
  <si>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</si>
  <si>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</si>
  <si>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</si>
  <si>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</si>
  <si>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</si>
  <si>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</si>
  <si>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</si>
  <si>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</si>
  <si>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</si>
  <si>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</si>
  <si>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</si>
  <si>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</si>
  <si>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</si>
  <si>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</si>
  <si>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</si>
  <si>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</si>
  <si>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</si>
  <si>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</si>
  <si>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</si>
  <si>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</si>
  <si>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</si>
  <si>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</si>
  <si>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</si>
  <si>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</si>
  <si>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</si>
  <si>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</si>
  <si>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</si>
  <si>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</si>
  <si>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</si>
  <si>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</si>
  <si>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</si>
  <si>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</si>
  <si>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</si>
  <si>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</si>
  <si>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</si>
  <si>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</si>
  <si>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</si>
  <si>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</si>
  <si>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</si>
  <si>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</si>
  <si>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</si>
  <si>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</si>
  <si>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</si>
  <si>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</si>
  <si>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</si>
  <si>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</si>
  <si>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</si>
  <si>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</si>
  <si>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</si>
  <si>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</si>
  <si>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</si>
  <si>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</si>
  <si>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</si>
  <si>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</si>
  <si>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</si>
  <si>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</si>
  <si>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</si>
  <si>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</si>
  <si>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</si>
  <si>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</si>
  <si>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</si>
  <si>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</si>
  <si>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</si>
  <si>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</si>
  <si>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</si>
  <si>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</si>
  <si>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</si>
  <si>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</si>
  <si>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</si>
  <si>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</si>
  <si>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</si>
  <si>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</si>
  <si>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</si>
  <si>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</si>
  <si>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</si>
  <si>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</si>
  <si>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</si>
  <si>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</si>
  <si>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</si>
  <si>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</si>
  <si>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</si>
  <si>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</si>
  <si>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</si>
  <si>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</si>
  <si>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</si>
  <si>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</si>
  <si>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</si>
  <si>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</si>
  <si>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</si>
  <si>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</si>
  <si>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</si>
  <si>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</si>
  <si>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</si>
  <si>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</si>
  <si>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</si>
  <si>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</si>
  <si>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</si>
  <si>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</si>
  <si>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</si>
  <si>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</si>
  <si>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</si>
  <si>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</si>
  <si>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</si>
  <si>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</si>
  <si>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</si>
  <si>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</si>
  <si>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</si>
  <si>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</si>
  <si>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</si>
  <si>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</si>
  <si>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</si>
  <si>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</si>
  <si>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</si>
  <si>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</si>
  <si>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</si>
  <si>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</si>
  <si>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</si>
  <si>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</si>
  <si>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</si>
  <si>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</si>
  <si>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</si>
  <si>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</si>
  <si>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</si>
  <si>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</si>
  <si>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</si>
  <si>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</si>
  <si>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</si>
  <si>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</si>
  <si>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</si>
  <si>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</si>
  <si>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</si>
  <si>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</si>
  <si>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</si>
  <si>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</si>
  <si>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</si>
  <si>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</si>
  <si>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</si>
  <si>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</si>
  <si>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</si>
  <si>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</si>
  <si>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</si>
  <si>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</si>
  <si>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</si>
  <si>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</si>
  <si>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</si>
  <si>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</si>
  <si>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</si>
  <si>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</si>
  <si>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</si>
  <si>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</si>
  <si>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</si>
  <si>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</si>
  <si>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</si>
  <si>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</si>
  <si>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</si>
  <si>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</si>
  <si>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</si>
  <si>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</si>
  <si>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</si>
  <si>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</si>
  <si>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</si>
  <si>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</si>
  <si>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</si>
  <si>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</si>
  <si>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</si>
  <si>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</si>
  <si>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</si>
  <si>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</si>
  <si>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</si>
  <si>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</si>
  <si>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</si>
  <si>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</si>
  <si>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</si>
  <si>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</si>
  <si>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</si>
  <si>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</si>
  <si>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</si>
  <si>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</si>
  <si>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</si>
  <si>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</si>
  <si>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</si>
  <si>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</si>
  <si>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</si>
  <si>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</si>
  <si>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</si>
  <si>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</si>
  <si>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</si>
  <si>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</si>
  <si>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</si>
  <si>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</si>
  <si>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</si>
  <si>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</si>
  <si>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</si>
  <si>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</si>
  <si>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</si>
  <si>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</si>
  <si>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</si>
  <si>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</si>
  <si>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</si>
  <si>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</si>
  <si>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</si>
  <si>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</si>
  <si>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</si>
  <si>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</si>
  <si>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</si>
  <si>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</si>
  <si>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</si>
  <si>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</si>
  <si>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</si>
  <si>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</si>
  <si>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</si>
  <si>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</si>
  <si>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</si>
  <si>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</si>
  <si>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</si>
  <si>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</si>
  <si>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</si>
  <si>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</si>
  <si>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</si>
  <si>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</si>
  <si>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</si>
  <si>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</si>
  <si>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</si>
  <si>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</si>
  <si>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</si>
  <si>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</si>
  <si>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</si>
  <si>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</si>
  <si>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</si>
  <si>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</si>
  <si>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</si>
  <si>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</si>
  <si>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</si>
  <si>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</si>
  <si>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</si>
  <si>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</si>
  <si>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</si>
  <si>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</si>
  <si>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</si>
  <si>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</si>
  <si>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</si>
  <si>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</si>
  <si>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</si>
  <si>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</si>
  <si>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</si>
  <si>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</si>
  <si>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</si>
  <si>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</si>
  <si>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</si>
  <si>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</si>
  <si>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</si>
  <si>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</si>
  <si>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</si>
  <si>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</si>
  <si>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</si>
  <si>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</si>
  <si>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</si>
  <si>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</si>
  <si>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</si>
  <si>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</si>
  <si>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</si>
  <si>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</si>
  <si>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</si>
  <si>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</si>
  <si>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</si>
  <si>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</si>
  <si>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</si>
  <si>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</si>
  <si>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</si>
  <si>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</si>
  <si>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</si>
  <si>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</si>
  <si>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</si>
  <si>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</si>
  <si>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</si>
  <si>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</si>
  <si>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</si>
  <si>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</si>
  <si>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</si>
  <si>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</si>
  <si>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</si>
  <si>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</si>
  <si>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</si>
  <si>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</si>
  <si>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</si>
  <si>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</si>
  <si>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</si>
  <si>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</si>
  <si>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</si>
  <si>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</si>
  <si>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</si>
  <si>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</si>
  <si>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</si>
  <si>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</si>
  <si>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</si>
  <si>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</si>
  <si>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</si>
  <si>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</si>
  <si>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</si>
  <si>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</si>
  <si>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</si>
  <si>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</si>
  <si>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</si>
  <si>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</si>
  <si>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</si>
  <si>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</si>
  <si>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</si>
  <si>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</si>
  <si>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</si>
  <si>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</si>
  <si>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</si>
  <si>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</si>
  <si>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</si>
  <si>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</si>
  <si>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</si>
  <si>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</si>
  <si>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</si>
  <si>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</si>
  <si>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</si>
  <si>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</si>
  <si>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</si>
  <si>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</si>
  <si>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</si>
  <si>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</si>
  <si>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</si>
  <si>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</si>
  <si>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</si>
  <si>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</si>
  <si>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</si>
  <si>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</si>
  <si>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</si>
  <si>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</si>
  <si>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</si>
  <si>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</si>
  <si>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</si>
  <si>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</si>
  <si>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</si>
  <si>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</si>
  <si>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</si>
  <si>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</si>
  <si>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</si>
  <si>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</si>
  <si>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</si>
  <si>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</si>
  <si>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</si>
  <si>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</si>
  <si>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</si>
  <si>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</si>
  <si>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</si>
  <si>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</si>
  <si>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</si>
  <si>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</si>
  <si>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</si>
  <si>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</si>
  <si>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</si>
  <si>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</si>
  <si>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</si>
  <si>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</si>
  <si>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</si>
  <si>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</si>
  <si>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</si>
  <si>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</si>
  <si>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</si>
  <si>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</si>
  <si>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</si>
  <si>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</si>
  <si>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</si>
  <si>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</si>
  <si>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</si>
  <si>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</si>
  <si>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</si>
  <si>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</si>
  <si>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</si>
  <si>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</si>
  <si>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</si>
  <si>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</si>
  <si>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</si>
  <si>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</si>
  <si>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</si>
  <si>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</si>
  <si>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</si>
  <si>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</si>
  <si>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</si>
  <si>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</si>
  <si>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</si>
  <si>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</si>
  <si>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</si>
  <si>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</si>
  <si>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</si>
  <si>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</si>
  <si>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</si>
  <si>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</si>
  <si>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</si>
  <si>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</si>
  <si>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</si>
  <si>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</si>
  <si>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</si>
  <si>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</si>
  <si>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</si>
  <si>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</si>
  <si>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</si>
  <si>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</si>
  <si>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</si>
  <si>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</si>
  <si>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</si>
  <si>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</si>
  <si>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</si>
  <si>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</si>
  <si>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</si>
  <si>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</si>
  <si>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</si>
  <si>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</si>
  <si>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</si>
  <si>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</si>
  <si>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</si>
  <si>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</si>
  <si>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</si>
  <si>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</si>
  <si>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</si>
  <si>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</si>
  <si>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</si>
  <si>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</si>
  <si>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</si>
  <si>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</si>
  <si>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</si>
  <si>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</si>
  <si>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</si>
  <si>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</si>
  <si>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</si>
  <si>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</si>
  <si>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</si>
  <si>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</si>
  <si>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</si>
  <si>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</si>
  <si>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</si>
  <si>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</si>
  <si>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</si>
  <si>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</si>
  <si>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</si>
  <si>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</si>
  <si>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</si>
  <si>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</si>
  <si>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</si>
  <si>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</si>
  <si>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</si>
  <si>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</si>
  <si>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</si>
  <si>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</si>
  <si>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</si>
  <si>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</si>
  <si>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</si>
  <si>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</si>
  <si>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</si>
  <si>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</si>
  <si>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</si>
  <si>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</si>
  <si>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</si>
  <si>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</si>
  <si>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</si>
  <si>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</si>
  <si>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</si>
  <si>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</si>
  <si>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</si>
  <si>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</si>
  <si>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</si>
  <si>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</si>
  <si>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</si>
  <si>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</si>
  <si>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</si>
  <si>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</si>
  <si>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</si>
  <si>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</si>
  <si>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</si>
  <si>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</si>
  <si>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</si>
  <si>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</si>
  <si>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</si>
  <si>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</si>
  <si>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</si>
  <si>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</si>
  <si>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</si>
  <si>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</si>
  <si>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</si>
  <si>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</si>
  <si>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</si>
  <si>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</si>
  <si>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</si>
  <si>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</si>
  <si>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</si>
  <si>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</si>
  <si>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</si>
  <si>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</si>
  <si>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</si>
  <si>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</si>
  <si>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</si>
  <si>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</si>
  <si>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</si>
  <si>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</si>
  <si>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</si>
  <si>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</si>
  <si>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</si>
  <si>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</si>
  <si>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</si>
  <si>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</si>
  <si>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</si>
  <si>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</si>
  <si>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</si>
  <si>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</si>
  <si>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</si>
  <si>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</si>
  <si>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</si>
  <si>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</si>
  <si>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</si>
  <si>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</si>
  <si>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</si>
  <si>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</si>
  <si>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</si>
  <si>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</si>
  <si>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</si>
  <si>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</si>
  <si>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</si>
  <si>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</si>
  <si>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</si>
  <si>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</si>
  <si>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</si>
  <si>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</si>
  <si>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</si>
  <si>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</si>
  <si>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</si>
  <si>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</si>
  <si>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</si>
  <si>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</si>
  <si>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</si>
  <si>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</si>
  <si>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</si>
  <si>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</si>
  <si>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</si>
  <si>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</si>
  <si>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</si>
  <si>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</si>
  <si>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</si>
  <si>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</si>
  <si>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</si>
  <si>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</si>
  <si>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</si>
  <si>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</si>
  <si>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</si>
  <si>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</si>
  <si>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</si>
  <si>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</si>
  <si>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</si>
  <si>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</si>
  <si>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</si>
  <si>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</si>
  <si>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</si>
  <si>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</si>
  <si>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</si>
  <si>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</si>
  <si>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</si>
  <si>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</si>
  <si>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</si>
  <si>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</si>
  <si>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</si>
  <si>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</si>
  <si>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</si>
  <si>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</si>
  <si>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</si>
  <si>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</si>
  <si>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</si>
  <si>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</si>
  <si>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</si>
  <si>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</si>
  <si>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</si>
  <si>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</si>
  <si>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</si>
  <si>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</si>
  <si>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</si>
  <si>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</si>
  <si>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</si>
  <si>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</si>
  <si>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</si>
  <si>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</si>
  <si>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</si>
  <si>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</si>
  <si>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</si>
  <si>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</si>
  <si>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</si>
  <si>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</si>
  <si>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</si>
  <si>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</si>
  <si>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</si>
  <si>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</si>
  <si>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</si>
  <si>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</si>
  <si>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</si>
  <si>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</si>
  <si>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</si>
  <si>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</si>
  <si>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</si>
  <si>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</si>
  <si>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</si>
  <si>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</si>
  <si>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</si>
  <si>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</si>
  <si>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</si>
  <si>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</si>
  <si>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</si>
  <si>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</si>
  <si>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</si>
  <si>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</si>
  <si>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</si>
  <si>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</si>
  <si>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</si>
  <si>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</si>
  <si>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</si>
  <si>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</si>
  <si>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</si>
  <si>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</si>
  <si>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</si>
  <si>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</si>
  <si>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</si>
  <si>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</si>
  <si>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</si>
  <si>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</si>
  <si>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</si>
  <si>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</si>
  <si>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</si>
  <si>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</si>
  <si>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</si>
  <si>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</si>
  <si>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</si>
  <si>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</si>
  <si>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</si>
  <si>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</si>
  <si>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</si>
  <si>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</si>
  <si>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</si>
  <si>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</si>
  <si>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</si>
  <si>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</si>
  <si>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</si>
  <si>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</si>
  <si>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</si>
  <si>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</si>
  <si>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</si>
  <si>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</si>
  <si>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</si>
  <si>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</si>
  <si>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</si>
  <si>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</si>
  <si>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</si>
  <si>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</si>
  <si>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</si>
  <si>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</si>
  <si>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</si>
  <si>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</si>
  <si>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</si>
  <si>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</si>
  <si>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</si>
  <si>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</si>
  <si>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</si>
  <si>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</si>
  <si>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</si>
  <si>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</si>
  <si>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</si>
  <si>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</si>
  <si>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</si>
  <si>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</si>
  <si>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</si>
  <si>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</si>
  <si>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</si>
  <si>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</si>
  <si>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</si>
  <si>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</si>
  <si>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</si>
  <si>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</si>
  <si>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</si>
  <si>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</si>
  <si>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</si>
  <si>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</si>
  <si>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</si>
  <si>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</si>
  <si>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</si>
  <si>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</si>
  <si>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</si>
  <si>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</si>
  <si>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</si>
  <si>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</si>
  <si>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</si>
  <si>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</si>
  <si>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</si>
  <si>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</si>
  <si>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</si>
  <si>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</si>
  <si>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</si>
  <si>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</si>
  <si>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</si>
  <si>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</si>
  <si>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</si>
  <si>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</si>
  <si>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</si>
  <si>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</si>
  <si>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</si>
  <si>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</si>
  <si>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</si>
  <si>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</si>
  <si>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</si>
  <si>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</si>
  <si>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</si>
  <si>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</si>
  <si>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</si>
  <si>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</si>
  <si>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</si>
  <si>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</si>
  <si>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</si>
  <si>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</si>
  <si>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</si>
  <si>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</si>
  <si>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</si>
  <si>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</si>
  <si>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</si>
  <si>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</si>
  <si>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</si>
  <si>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</si>
  <si>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</si>
  <si>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</si>
  <si>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</si>
  <si>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</si>
  <si>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</si>
  <si>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</si>
  <si>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</si>
  <si>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</si>
  <si>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</si>
  <si>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</si>
  <si>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</si>
  <si>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</si>
  <si>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</si>
  <si>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</si>
  <si>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</si>
  <si>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</si>
  <si>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</si>
  <si>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</si>
  <si>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</si>
  <si>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</si>
  <si>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</si>
  <si>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</si>
  <si>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</si>
  <si>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</si>
  <si>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</si>
  <si>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</si>
  <si>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</si>
  <si>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</si>
  <si>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</si>
  <si>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</si>
  <si>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</si>
  <si>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</si>
  <si>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</si>
  <si>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</si>
  <si>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</si>
  <si>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</si>
  <si>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</si>
  <si>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</si>
  <si>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</si>
  <si>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</si>
  <si>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</si>
  <si>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</si>
  <si>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</si>
  <si>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</si>
  <si>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</si>
  <si>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</si>
  <si>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</si>
  <si>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</si>
  <si>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</si>
  <si>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</si>
  <si>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</si>
  <si>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</si>
  <si>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</si>
  <si>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</si>
  <si>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</si>
  <si>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</si>
  <si>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</si>
  <si>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</si>
  <si>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</si>
  <si>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</si>
  <si>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</si>
  <si>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</si>
  <si>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</si>
  <si>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</si>
  <si>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</si>
  <si>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</si>
  <si>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</si>
  <si>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</si>
  <si>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</si>
  <si>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</si>
  <si>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</si>
  <si>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</si>
  <si>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</si>
  <si>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</si>
  <si>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</si>
  <si>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</si>
  <si>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</si>
  <si>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</si>
  <si>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</si>
  <si>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</si>
  <si>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</si>
  <si>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</si>
  <si>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</si>
  <si>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</si>
  <si>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</si>
  <si>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</si>
  <si>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</si>
  <si>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</si>
  <si>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</si>
  <si>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</si>
  <si>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</si>
  <si>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</si>
  <si>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</si>
  <si>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</si>
  <si>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</si>
  <si>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</si>
  <si>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</si>
  <si>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</si>
  <si>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</si>
  <si>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</si>
  <si>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</si>
  <si>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</si>
  <si>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</si>
  <si>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</si>
  <si>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</si>
  <si>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</si>
  <si>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</si>
  <si>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</si>
  <si>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</si>
  <si>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</si>
  <si>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</si>
  <si>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</si>
  <si>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</si>
  <si>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</si>
  <si>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</si>
  <si>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</si>
  <si>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</si>
  <si>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</si>
  <si>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</si>
  <si>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</si>
  <si>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</si>
  <si>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</si>
  <si>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</si>
  <si>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</si>
  <si>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</si>
  <si>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</si>
  <si>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</si>
  <si>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</si>
  <si>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</si>
  <si>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</si>
  <si>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</si>
  <si>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</si>
  <si>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</si>
  <si>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</si>
  <si>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</si>
  <si>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</si>
  <si>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</si>
  <si>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</si>
  <si>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</si>
  <si>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</si>
  <si>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</si>
  <si>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</si>
  <si>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</si>
  <si>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</si>
  <si>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</si>
  <si>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</si>
  <si>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</si>
  <si>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</si>
  <si>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</si>
  <si>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</si>
  <si>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</si>
  <si>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</si>
  <si>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</si>
  <si>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</si>
  <si>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</si>
  <si>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</si>
  <si>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</si>
  <si>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</si>
  <si>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</si>
  <si>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</si>
  <si>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</si>
  <si>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</si>
  <si>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</si>
  <si>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</si>
  <si>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</si>
  <si>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</si>
  <si>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</si>
  <si>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</si>
  <si>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</si>
  <si>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</si>
  <si>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</si>
  <si>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</si>
  <si>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</si>
  <si>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</si>
  <si>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</si>
  <si>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</si>
  <si>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</si>
  <si>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</si>
  <si>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</si>
  <si>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</si>
  <si>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</si>
  <si>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</si>
  <si>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</si>
  <si>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</si>
  <si>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</si>
  <si>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</si>
  <si>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</si>
  <si>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</si>
  <si>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</si>
  <si>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</si>
  <si>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</si>
  <si>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</si>
  <si>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</si>
  <si>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</si>
  <si>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</si>
  <si>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</si>
  <si>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</si>
  <si>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</si>
  <si>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</si>
  <si>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</si>
  <si>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</si>
  <si>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</si>
  <si>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</si>
  <si>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</si>
  <si>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</si>
  <si>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</si>
  <si>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</si>
  <si>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</si>
  <si>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</si>
  <si>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</si>
  <si>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</si>
  <si>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</si>
  <si>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</si>
  <si>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</si>
  <si>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</si>
  <si>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</si>
  <si>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</si>
  <si>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</si>
  <si>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</si>
  <si>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</si>
  <si>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</si>
  <si>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</si>
  <si>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</si>
  <si>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</si>
  <si>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</si>
  <si>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</si>
  <si>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</si>
  <si>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</si>
  <si>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</si>
  <si>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</si>
  <si>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</si>
  <si>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</si>
  <si>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</si>
  <si>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</si>
  <si>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</si>
  <si>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</si>
  <si>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</si>
  <si>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</si>
  <si>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</si>
  <si>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</si>
  <si>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</si>
  <si>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</si>
  <si>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</si>
  <si>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</si>
  <si>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</si>
  <si>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</si>
  <si>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</si>
  <si>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</si>
  <si>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</si>
  <si>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</si>
  <si>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</si>
  <si>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</si>
  <si>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</si>
  <si>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</si>
  <si>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</si>
  <si>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</si>
  <si>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</si>
  <si>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</si>
  <si>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</si>
  <si>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</si>
  <si>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</si>
  <si>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</si>
  <si>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</si>
  <si>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</si>
  <si>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</si>
  <si>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</si>
  <si>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</si>
  <si>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</si>
  <si>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</si>
  <si>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</si>
  <si>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</si>
  <si>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</si>
  <si>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</si>
  <si>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</si>
  <si>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</si>
  <si>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</si>
  <si>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</si>
  <si>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</si>
  <si>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</si>
  <si>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</si>
  <si>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</si>
  <si>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</si>
  <si>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</si>
  <si>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</si>
  <si>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</si>
  <si>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</si>
  <si>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</si>
  <si>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</si>
  <si>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</si>
  <si>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</si>
  <si>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</si>
  <si>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</si>
  <si>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</si>
  <si>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</si>
  <si>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</si>
  <si>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</si>
  <si>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</si>
  <si>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</si>
  <si>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</si>
  <si>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</si>
  <si>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</si>
  <si>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</si>
  <si>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</si>
  <si>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</si>
  <si>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</si>
  <si>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</si>
  <si>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</si>
  <si>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</si>
  <si>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</si>
  <si>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</si>
  <si>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</si>
  <si>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</si>
  <si>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</si>
  <si>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</si>
  <si>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</si>
  <si>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</si>
  <si>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</si>
  <si>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</si>
  <si>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</si>
  <si>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</si>
  <si>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</si>
  <si>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</si>
  <si>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</si>
  <si>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</si>
  <si>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</si>
  <si>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</si>
  <si>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</si>
  <si>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</si>
  <si>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</si>
  <si>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</si>
  <si>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</si>
  <si>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</si>
  <si>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</si>
  <si>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</si>
  <si>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</si>
  <si>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</si>
  <si>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</si>
  <si>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</si>
  <si>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</si>
  <si>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</si>
  <si>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</si>
  <si>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</si>
  <si>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</si>
  <si>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</si>
  <si>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</si>
  <si>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</si>
  <si>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</si>
  <si>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</si>
  <si>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</si>
  <si>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</si>
  <si>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</si>
  <si>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</si>
  <si>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</si>
  <si>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</si>
  <si>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</si>
  <si>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</si>
  <si>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</si>
  <si>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</si>
  <si>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</si>
  <si>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</si>
  <si>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</si>
  <si>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</si>
  <si>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</si>
  <si>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</si>
  <si>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</si>
  <si>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</si>
  <si>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</si>
  <si>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</si>
  <si>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</si>
  <si>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</si>
  <si>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</si>
  <si>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</si>
  <si>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</si>
  <si>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</si>
  <si>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</si>
  <si>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</si>
  <si>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</si>
  <si>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</si>
  <si>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</si>
  <si>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</si>
  <si>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</si>
  <si>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</si>
  <si>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</si>
  <si>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</si>
  <si>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</si>
  <si>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</si>
  <si>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</si>
  <si>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</si>
  <si>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</si>
  <si>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</si>
  <si>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</si>
  <si>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</si>
  <si>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</si>
  <si>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</si>
  <si>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</si>
  <si>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</si>
  <si>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</si>
  <si>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</si>
  <si>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</si>
  <si>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</si>
  <si>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</si>
  <si>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</si>
  <si>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</si>
  <si>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</si>
  <si>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</si>
  <si>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</si>
  <si>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</si>
  <si>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</si>
  <si>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</si>
  <si>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</si>
  <si>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</si>
  <si>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</si>
  <si>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</si>
  <si>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</si>
  <si>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</si>
  <si>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</si>
  <si>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</si>
  <si>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</si>
  <si>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</si>
  <si>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</si>
  <si>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</si>
  <si>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</si>
  <si>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</si>
  <si>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</si>
  <si>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</si>
  <si>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</si>
  <si>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</si>
  <si>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</si>
  <si>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</si>
  <si>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</si>
  <si>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</si>
  <si>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</si>
  <si>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</si>
  <si>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</si>
  <si>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</si>
  <si>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</si>
  <si>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</si>
  <si>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</si>
  <si>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</si>
  <si>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</si>
  <si>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</si>
  <si>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</si>
  <si>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</si>
  <si>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</si>
  <si>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</si>
  <si>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</si>
  <si>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</si>
  <si>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</si>
  <si>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</si>
  <si>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</si>
  <si>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</si>
  <si>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</si>
  <si>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</si>
  <si>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</si>
  <si>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</si>
  <si>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</si>
  <si>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</si>
  <si>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</si>
  <si>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</si>
  <si>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</si>
  <si>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</si>
  <si>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</si>
  <si>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</si>
  <si>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</si>
  <si>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</si>
  <si>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</si>
  <si>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</si>
  <si>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</si>
  <si>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</si>
  <si>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</si>
  <si>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</si>
  <si>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</si>
  <si>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</si>
  <si>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</si>
  <si>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</si>
  <si>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</si>
  <si>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</si>
  <si>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</si>
  <si>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</si>
  <si>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</si>
  <si>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</si>
  <si>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</si>
  <si>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</si>
  <si>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</si>
  <si>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</si>
  <si>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</si>
  <si>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</si>
  <si>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</si>
  <si>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</si>
  <si>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</si>
  <si>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</si>
  <si>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</si>
  <si>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</si>
  <si>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</si>
  <si>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</si>
  <si>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</si>
  <si>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</si>
  <si>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</si>
  <si>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</si>
  <si>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</si>
  <si>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</si>
  <si>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</si>
  <si>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</si>
  <si>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</si>
  <si>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</si>
  <si>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</si>
  <si>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</si>
  <si>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</si>
  <si>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</si>
  <si>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</si>
  <si>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</si>
  <si>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</si>
  <si>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</si>
  <si>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</si>
  <si>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</si>
  <si>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</si>
  <si>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</si>
  <si>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</si>
  <si>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</si>
  <si>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</si>
  <si>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</si>
  <si>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</si>
  <si>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</si>
  <si>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</si>
  <si>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</si>
  <si>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</si>
  <si>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</si>
  <si>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</si>
  <si>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</si>
  <si>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</si>
  <si>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</si>
  <si>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</si>
  <si>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</si>
  <si>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</si>
  <si>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</si>
  <si>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</si>
  <si>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</si>
  <si>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</si>
  <si>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</si>
  <si>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</si>
  <si>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</si>
  <si>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</si>
  <si>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</si>
  <si>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</si>
  <si>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</si>
  <si>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</si>
  <si>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</si>
  <si>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</si>
  <si>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</si>
  <si>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</si>
  <si>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</si>
  <si>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</si>
  <si>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</si>
  <si>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</si>
  <si>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</si>
  <si>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</si>
  <si>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</si>
  <si>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</si>
  <si>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</si>
  <si>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</si>
  <si>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</si>
  <si>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</si>
  <si>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</si>
  <si>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</si>
  <si>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</si>
  <si>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</si>
  <si>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</si>
  <si>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</si>
  <si>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</si>
  <si>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</si>
  <si>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</si>
  <si>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</si>
  <si>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</si>
  <si>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</si>
  <si>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</si>
  <si>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</si>
  <si>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</si>
  <si>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</si>
  <si>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</si>
  <si>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</si>
  <si>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</si>
  <si>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</si>
  <si>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</si>
  <si>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</si>
  <si>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</si>
  <si>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</si>
  <si>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</si>
  <si>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</si>
  <si>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</si>
  <si>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</si>
  <si>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</si>
  <si>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</si>
  <si>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</si>
  <si>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</si>
  <si>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</si>
  <si>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</si>
  <si>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</si>
  <si>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</si>
  <si>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</si>
  <si>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</si>
  <si>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</si>
  <si>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</si>
  <si>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</si>
  <si>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</si>
  <si>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</si>
  <si>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</si>
  <si>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</si>
  <si>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</si>
  <si>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</si>
  <si>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</si>
  <si>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</si>
  <si>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</si>
  <si>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</si>
  <si>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</si>
  <si>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</si>
  <si>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</si>
  <si>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</si>
  <si>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</si>
  <si>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</si>
  <si>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</si>
  <si>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</si>
  <si>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</si>
  <si>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</si>
  <si>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</si>
  <si>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</si>
  <si>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</si>
  <si>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</si>
  <si>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</si>
  <si>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</si>
  <si>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</si>
  <si>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</si>
  <si>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</si>
  <si>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</si>
  <si>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</si>
  <si>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</si>
  <si>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</si>
  <si>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</si>
  <si>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</si>
  <si>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</si>
  <si>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</si>
  <si>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</si>
  <si>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</si>
  <si>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</si>
  <si>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</si>
  <si>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</si>
  <si>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</si>
  <si>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</si>
  <si>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</si>
  <si>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</si>
  <si>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</si>
  <si>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</si>
  <si>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</si>
  <si>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</si>
  <si>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</si>
  <si>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</si>
  <si>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</si>
  <si>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</si>
  <si>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</si>
  <si>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</si>
  <si>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</si>
  <si>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</si>
  <si>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</si>
  <si>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</si>
  <si>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</si>
  <si>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</si>
  <si>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</si>
  <si>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</si>
  <si>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</si>
  <si>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</si>
  <si>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</si>
  <si>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</si>
  <si>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</si>
  <si>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</si>
  <si>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</si>
  <si>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</si>
  <si>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</si>
  <si>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</si>
  <si>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</si>
  <si>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</si>
  <si>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</si>
  <si>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</si>
  <si>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</si>
  <si>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</si>
  <si>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</si>
  <si>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</si>
  <si>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</si>
  <si>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</si>
  <si>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</si>
  <si>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</si>
  <si>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</si>
  <si>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</si>
  <si>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</si>
  <si>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</si>
  <si>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</si>
  <si>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</si>
  <si>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</si>
  <si>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</si>
  <si>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</si>
  <si>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</si>
  <si>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</si>
  <si>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</si>
  <si>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</si>
  <si>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</si>
  <si>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</si>
  <si>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</si>
  <si>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</si>
  <si>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</si>
  <si>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</si>
  <si>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</si>
  <si>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</si>
  <si>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</si>
  <si>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</si>
  <si>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</si>
  <si>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</si>
  <si>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</si>
  <si>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</si>
  <si>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</si>
  <si>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</si>
  <si>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</si>
  <si>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</si>
  <si>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</si>
  <si>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</si>
  <si>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</si>
  <si>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</si>
  <si>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</si>
  <si>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</si>
  <si>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</si>
  <si>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</si>
  <si>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</si>
  <si>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</si>
  <si>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</si>
  <si>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</si>
  <si>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</si>
  <si>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</si>
  <si>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</si>
  <si>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</si>
  <si>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</si>
  <si>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</si>
  <si>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</si>
  <si>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</si>
  <si>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</si>
  <si>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</si>
  <si>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</si>
  <si>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</si>
  <si>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</si>
  <si>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</si>
  <si>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</si>
  <si>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</si>
  <si>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</si>
  <si>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</si>
  <si>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</si>
  <si>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</si>
  <si>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</si>
  <si>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</si>
  <si>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</si>
  <si>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</si>
  <si>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</si>
  <si>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</si>
  <si>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</si>
  <si>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</si>
  <si>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</si>
  <si>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</si>
  <si>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</si>
  <si>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</si>
  <si>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</si>
  <si>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</si>
  <si>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</si>
  <si>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</si>
  <si>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</si>
  <si>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</si>
  <si>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</si>
  <si>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</si>
  <si>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</si>
  <si>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</si>
  <si>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</si>
  <si>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</si>
  <si>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</si>
  <si>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</si>
  <si>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</si>
  <si>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</si>
  <si>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</si>
  <si>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</si>
  <si>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</si>
  <si>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</si>
  <si>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</si>
  <si>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</si>
  <si>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</si>
  <si>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</si>
  <si>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</si>
  <si>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</si>
  <si>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</si>
  <si>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</si>
  <si>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</si>
  <si>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</si>
  <si>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</si>
  <si>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</si>
  <si>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</si>
  <si>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</si>
  <si>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</si>
  <si>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</si>
  <si>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</si>
  <si>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</si>
  <si>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</si>
  <si>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</si>
  <si>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</si>
  <si>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</si>
  <si>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</si>
  <si>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</si>
  <si>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</si>
  <si>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</si>
  <si>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</si>
  <si>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</si>
  <si>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</si>
  <si>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</si>
  <si>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</si>
  <si>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</si>
  <si>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</si>
  <si>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</si>
  <si>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</si>
  <si>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</si>
  <si>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</si>
  <si>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</si>
  <si>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</si>
  <si>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</si>
  <si>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</si>
  <si>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</si>
  <si>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</si>
  <si>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</si>
  <si>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</si>
  <si>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</si>
  <si>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</si>
  <si>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</si>
  <si>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</si>
  <si>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</si>
  <si>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</si>
  <si>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</si>
  <si>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</si>
  <si>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</si>
  <si>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</si>
  <si>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</si>
  <si>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</si>
  <si>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</si>
  <si>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</si>
  <si>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</si>
  <si>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</si>
  <si>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</si>
  <si>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</si>
  <si>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</si>
  <si>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</si>
  <si>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</si>
  <si>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</si>
  <si>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</si>
  <si>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</si>
  <si>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</si>
  <si>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</si>
  <si>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</si>
  <si>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</si>
  <si>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</si>
  <si>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</si>
  <si>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</si>
  <si>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</si>
  <si>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</si>
  <si>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</si>
  <si>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</si>
  <si>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</si>
  <si>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</si>
  <si>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</si>
  <si>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</si>
  <si>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</si>
  <si>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</si>
  <si>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</si>
  <si>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</si>
  <si>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</si>
  <si>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</si>
  <si>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</si>
  <si>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</si>
  <si>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</si>
  <si>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</si>
  <si>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</si>
  <si>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</si>
  <si>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</si>
  <si>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</si>
  <si>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</si>
  <si>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</si>
  <si>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</si>
  <si>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</si>
  <si>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</si>
  <si>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</si>
  <si>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</si>
  <si>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</si>
  <si>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</si>
  <si>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</si>
  <si>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</si>
  <si>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</si>
  <si>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</si>
  <si>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</si>
  <si>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</si>
  <si>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</si>
  <si>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</si>
  <si>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</si>
  <si>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</si>
  <si>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</si>
  <si>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</si>
  <si>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</si>
  <si>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</si>
  <si>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</si>
  <si>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</si>
  <si>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</si>
  <si>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</si>
  <si>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</si>
  <si>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</si>
  <si>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</si>
  <si>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</si>
  <si>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</si>
  <si>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</si>
  <si>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</si>
  <si>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</si>
  <si>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</si>
  <si>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</si>
  <si>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</si>
  <si>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</si>
  <si>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</si>
  <si>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</si>
  <si>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</si>
  <si>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</si>
  <si>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</si>
  <si>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</si>
  <si>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</si>
  <si>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</si>
  <si>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</si>
  <si>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</si>
  <si>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</si>
  <si>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</si>
  <si>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</si>
  <si>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</si>
  <si>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</si>
  <si>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</si>
  <si>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</si>
  <si>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</si>
  <si>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</si>
  <si>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</si>
  <si>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</si>
  <si>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</si>
  <si>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</si>
  <si>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</si>
  <si>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</si>
  <si>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</si>
  <si>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</si>
  <si>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</si>
  <si>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</si>
  <si>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</si>
  <si>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</si>
  <si>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</si>
  <si>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</si>
  <si>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</si>
  <si>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</si>
  <si>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</si>
  <si>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</si>
  <si>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</si>
  <si>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</si>
  <si>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</si>
  <si>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</si>
  <si>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</si>
  <si>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</si>
  <si>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</si>
  <si>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</si>
  <si>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</si>
  <si>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</si>
  <si>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</si>
  <si>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</si>
  <si>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</si>
  <si>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</si>
  <si>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</si>
  <si>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</si>
  <si>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</si>
  <si>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</si>
  <si>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</si>
  <si>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</si>
  <si>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</si>
  <si>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</si>
  <si>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</si>
  <si>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</si>
  <si>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</si>
  <si>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</si>
  <si>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</si>
  <si>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</si>
  <si>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</si>
  <si>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</si>
  <si>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</si>
  <si>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</si>
  <si>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</si>
  <si>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</si>
  <si>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</si>
  <si>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</si>
  <si>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</si>
  <si>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</si>
  <si>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</si>
  <si>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</si>
  <si>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</si>
  <si>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</si>
  <si>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</si>
  <si>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</si>
  <si>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</si>
  <si>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</si>
  <si>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</si>
  <si>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</si>
  <si>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</si>
  <si>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</si>
  <si>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</si>
  <si>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</si>
  <si>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</si>
  <si>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</si>
  <si>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</si>
  <si>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</si>
  <si>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</si>
  <si>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</si>
  <si>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</si>
  <si>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</si>
  <si>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</si>
  <si>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</si>
  <si>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</si>
  <si>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</si>
  <si>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</si>
  <si>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</si>
  <si>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</si>
  <si>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</si>
  <si>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</si>
  <si>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</si>
  <si>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</si>
  <si>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</si>
  <si>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</si>
  <si>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</si>
  <si>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</si>
  <si>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</si>
  <si>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</si>
  <si>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</si>
  <si>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</si>
  <si>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</si>
  <si>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</si>
  <si>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</si>
  <si>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</si>
  <si>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</si>
  <si>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</si>
  <si>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</si>
  <si>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</si>
  <si>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</si>
  <si>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</si>
  <si>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</si>
  <si>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</si>
  <si>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</si>
  <si>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</si>
  <si>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</si>
  <si>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</si>
  <si>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</si>
  <si>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</si>
  <si>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</si>
  <si>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</si>
  <si>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</si>
  <si>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</si>
  <si>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</si>
  <si>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</si>
  <si>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</si>
  <si>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</si>
  <si>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</si>
  <si>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</si>
  <si>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</si>
  <si>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</si>
  <si>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</si>
  <si>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</si>
  <si>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</si>
  <si>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</si>
  <si>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</si>
  <si>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</si>
  <si>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</si>
  <si>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</si>
  <si>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</si>
  <si>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</si>
  <si>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</si>
  <si>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</si>
  <si>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</si>
  <si>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</si>
  <si>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</si>
  <si>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</si>
  <si>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</si>
  <si>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</si>
  <si>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</si>
  <si>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</si>
  <si>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</si>
  <si>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</si>
  <si>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</si>
  <si>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</si>
  <si>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</si>
  <si>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</si>
  <si>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</si>
  <si>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</si>
  <si>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</si>
  <si>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</si>
  <si>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</si>
  <si>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</si>
  <si>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</si>
  <si>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</si>
  <si>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</si>
  <si>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</si>
  <si>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</si>
  <si>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</si>
  <si>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</si>
  <si>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</si>
  <si>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</si>
  <si>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</si>
  <si>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</si>
  <si>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</si>
  <si>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</si>
  <si>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</si>
  <si>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</si>
  <si>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</si>
  <si>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</si>
  <si>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</si>
  <si>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</si>
  <si>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</si>
  <si>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</si>
  <si>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</si>
  <si>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</si>
  <si>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</si>
  <si>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</si>
  <si>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</si>
  <si>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</si>
  <si>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</si>
  <si>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</si>
  <si>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</si>
  <si>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</si>
  <si>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</si>
  <si>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</si>
  <si>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</si>
  <si>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</si>
  <si>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</si>
  <si>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</si>
  <si>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</si>
  <si>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</si>
  <si>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</si>
  <si>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</si>
  <si>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</si>
  <si>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</si>
  <si>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</si>
  <si>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</si>
  <si>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</si>
  <si>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</si>
  <si>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</si>
  <si>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</si>
  <si>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</si>
  <si>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</si>
  <si>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</si>
  <si>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</si>
  <si>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</si>
  <si>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</si>
  <si>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</si>
  <si>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</si>
  <si>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</si>
  <si>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</si>
  <si>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</si>
  <si>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</si>
  <si>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</si>
  <si>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</si>
  <si>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</si>
  <si>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</si>
  <si>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</si>
  <si>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</si>
  <si>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</si>
  <si>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</si>
  <si>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</si>
  <si>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</si>
  <si>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</si>
  <si>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</si>
  <si>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</si>
  <si>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</si>
  <si>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</si>
  <si>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</si>
  <si>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</si>
  <si>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</si>
  <si>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</si>
  <si>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</si>
  <si>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</si>
  <si>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</si>
  <si>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</si>
  <si>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</si>
  <si>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</si>
  <si>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</si>
  <si>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</si>
  <si>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</si>
  <si>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</si>
  <si>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</si>
  <si>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</si>
  <si>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</si>
  <si>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</si>
  <si>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</si>
  <si>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</si>
  <si>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</si>
  <si>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</si>
  <si>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</si>
  <si>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</si>
  <si>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</si>
  <si>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</si>
  <si>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</si>
  <si>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</si>
  <si>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</si>
  <si>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</si>
  <si>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</si>
  <si>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</si>
  <si>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</si>
  <si>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</si>
  <si>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</si>
  <si>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</si>
  <si>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</si>
  <si>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</si>
  <si>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</si>
  <si>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</si>
  <si>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</si>
  <si>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</si>
  <si>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</si>
  <si>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</si>
  <si>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</si>
  <si>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</si>
  <si>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</si>
  <si>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</si>
  <si>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</si>
  <si>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</si>
  <si>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</si>
  <si>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</si>
  <si>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</si>
  <si>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</si>
  <si>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</si>
  <si>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</si>
  <si>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</si>
  <si>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</si>
  <si>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</si>
  <si>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</si>
  <si>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</si>
  <si>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</si>
  <si>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</si>
  <si>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</si>
  <si>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</si>
  <si>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</si>
  <si>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</si>
  <si>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</si>
  <si>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</si>
  <si>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</si>
  <si>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</si>
  <si>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</si>
  <si>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</si>
  <si>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</si>
  <si>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</si>
  <si>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</si>
  <si>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</si>
  <si>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</si>
  <si>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</si>
  <si>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</si>
  <si>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</si>
  <si>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</si>
  <si>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</si>
  <si>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</si>
  <si>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</si>
  <si>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</si>
  <si>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</si>
  <si>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</si>
  <si>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</si>
  <si>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</si>
  <si>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</si>
  <si>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</si>
  <si>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</si>
  <si>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</si>
  <si>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</si>
  <si>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</si>
  <si>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</si>
  <si>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</si>
  <si>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</si>
  <si>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</si>
  <si>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</si>
  <si>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</si>
  <si>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</si>
  <si>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</si>
  <si>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</si>
  <si>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</si>
  <si>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</si>
  <si>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</si>
  <si>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</si>
  <si>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</si>
  <si>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</si>
  <si>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</si>
  <si>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</si>
  <si>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</si>
  <si>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</si>
  <si>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</si>
  <si>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</si>
  <si>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</si>
  <si>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</si>
  <si>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</si>
  <si>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</si>
  <si>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</si>
  <si>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</si>
  <si>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</si>
  <si>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</si>
  <si>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</si>
  <si>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</si>
  <si>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</si>
  <si>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</si>
  <si>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</si>
  <si>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</si>
  <si>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</si>
  <si>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</si>
  <si>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</si>
  <si>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</si>
  <si>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</si>
  <si>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</si>
  <si>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</si>
  <si>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</si>
  <si>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</si>
  <si>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</si>
  <si>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</si>
  <si>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</si>
  <si>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</si>
  <si>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</si>
  <si>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</si>
  <si>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</si>
  <si>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</si>
  <si>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</si>
  <si>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</si>
  <si>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</si>
  <si>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</si>
  <si>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</si>
  <si>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</si>
  <si>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</si>
  <si>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</si>
  <si>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</si>
  <si>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</si>
  <si>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</si>
  <si>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</si>
  <si>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</si>
  <si>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</si>
  <si>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</si>
  <si>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</si>
  <si>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</si>
  <si>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</si>
  <si>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</si>
  <si>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</si>
  <si>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</si>
  <si>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</si>
  <si>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</si>
  <si>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</si>
  <si>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</si>
  <si>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</si>
  <si>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</si>
  <si>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</si>
  <si>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</si>
  <si>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</si>
  <si>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</si>
  <si>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</si>
  <si>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</si>
  <si>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</si>
  <si>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</si>
  <si>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</si>
  <si>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</si>
  <si>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</si>
  <si>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</si>
  <si>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</si>
  <si>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</si>
  <si>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</si>
  <si>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</si>
  <si>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</si>
  <si>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</si>
  <si>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</si>
  <si>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</si>
  <si>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</si>
  <si>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</si>
  <si>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</si>
  <si>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</si>
  <si>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</si>
  <si>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</si>
  <si>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</si>
  <si>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</si>
  <si>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</si>
  <si>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</si>
  <si>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</si>
  <si>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</si>
  <si>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</si>
  <si>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</si>
  <si>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</si>
  <si>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</si>
  <si>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</si>
  <si>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</si>
  <si>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</si>
  <si>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</si>
  <si>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</si>
  <si>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</si>
  <si>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</si>
  <si>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</si>
  <si>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</si>
  <si>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</si>
  <si>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</si>
  <si>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</si>
  <si>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</si>
  <si>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</si>
  <si>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</si>
  <si>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</si>
  <si>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</si>
  <si>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</si>
  <si>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</si>
  <si>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</si>
  <si>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</si>
  <si>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</si>
  <si>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</si>
  <si>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</si>
  <si>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</si>
  <si>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</si>
  <si>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</si>
  <si>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</si>
  <si>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</si>
  <si>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</si>
  <si>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</si>
  <si>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</si>
  <si>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</si>
  <si>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</si>
  <si>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</si>
  <si>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</si>
  <si>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</si>
  <si>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</si>
  <si>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</si>
  <si>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</si>
  <si>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</si>
  <si>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</si>
  <si>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</si>
  <si>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</si>
  <si>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</si>
  <si>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</si>
  <si>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</si>
  <si>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</si>
  <si>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</si>
  <si>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</si>
  <si>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</si>
  <si>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</si>
  <si>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</si>
  <si>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</si>
  <si>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</si>
  <si>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</si>
  <si>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</si>
  <si>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</si>
  <si>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</si>
  <si>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</si>
  <si>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</si>
  <si>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</si>
  <si>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</si>
  <si>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</si>
  <si>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</si>
  <si>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</si>
  <si>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</si>
  <si>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</si>
  <si>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</si>
  <si>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</si>
  <si>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</si>
  <si>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</si>
  <si>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</si>
  <si>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</si>
  <si>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</si>
  <si>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</si>
  <si>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</si>
  <si>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</si>
  <si>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</si>
  <si>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</si>
  <si>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</si>
  <si>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</si>
  <si>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</si>
  <si>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</si>
  <si>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</si>
  <si>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</si>
  <si>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</si>
  <si>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</si>
  <si>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</si>
  <si>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</si>
  <si>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</si>
  <si>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</si>
  <si>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</si>
  <si>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</si>
  <si>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</si>
  <si>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</si>
  <si>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</si>
  <si>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</si>
  <si>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</si>
  <si>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</si>
  <si>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</si>
  <si>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</si>
  <si>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</si>
  <si>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</si>
  <si>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</si>
  <si>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</si>
  <si>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</si>
  <si>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</si>
  <si>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</si>
  <si>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</si>
  <si>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</si>
  <si>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</si>
  <si>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</si>
  <si>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</si>
  <si>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</si>
  <si>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</si>
  <si>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</si>
  <si>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</si>
  <si>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</si>
  <si>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</si>
  <si>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</si>
  <si>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</si>
  <si>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</si>
  <si>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</si>
  <si>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</si>
  <si>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</si>
  <si>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</si>
  <si>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</si>
  <si>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</si>
  <si>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</si>
  <si>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</si>
  <si>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</si>
  <si>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</si>
  <si>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</si>
  <si>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</si>
  <si>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</si>
  <si>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</si>
  <si>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</si>
  <si>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</si>
  <si>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</si>
  <si>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</si>
  <si>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</si>
  <si>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</si>
  <si>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</si>
  <si>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</si>
  <si>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</si>
  <si>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</si>
  <si>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</si>
  <si>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</si>
  <si>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</si>
  <si>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</si>
  <si>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</si>
  <si>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</si>
  <si>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</si>
  <si>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</si>
  <si>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</si>
  <si>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</si>
  <si>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</si>
  <si>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</si>
  <si>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</si>
  <si>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</si>
  <si>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</si>
  <si>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</si>
  <si>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</si>
  <si>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</si>
  <si>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</si>
  <si>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</si>
  <si>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</si>
  <si>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</si>
  <si>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</si>
  <si>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</si>
  <si>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</si>
  <si>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</si>
  <si>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</si>
  <si>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</si>
  <si>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</si>
  <si>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</si>
  <si>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</si>
  <si>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</si>
  <si>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</si>
  <si>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</si>
  <si>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</si>
  <si>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</si>
  <si>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</si>
  <si>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</si>
  <si>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</si>
  <si>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</si>
  <si>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</si>
  <si>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</si>
  <si>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</si>
  <si>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</si>
  <si>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</si>
  <si>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</si>
  <si>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</si>
  <si>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</si>
  <si>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</si>
  <si>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</si>
  <si>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</si>
  <si>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</si>
  <si>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</si>
  <si>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</si>
  <si>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</si>
  <si>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</si>
  <si>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</si>
  <si>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</si>
  <si>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</si>
  <si>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</si>
  <si>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</si>
  <si>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</si>
  <si>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</si>
  <si>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</si>
  <si>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</si>
  <si>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</si>
  <si>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</si>
  <si>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</si>
  <si>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</si>
  <si>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</si>
  <si>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</si>
  <si>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</si>
  <si>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</si>
  <si>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</si>
  <si>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</si>
  <si>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</si>
  <si>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</si>
  <si>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</si>
  <si>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</si>
  <si>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</si>
  <si>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</si>
  <si>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</si>
  <si>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</si>
  <si>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</si>
  <si>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</si>
  <si>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</si>
  <si>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</si>
  <si>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</si>
  <si>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</si>
  <si>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</si>
  <si>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</si>
  <si>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</si>
  <si>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</si>
  <si>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</si>
  <si>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</si>
  <si>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</si>
  <si>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</si>
  <si>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</si>
  <si>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</si>
  <si>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</si>
  <si>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</si>
  <si>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</si>
  <si>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</si>
  <si>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</si>
  <si>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</si>
  <si>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</si>
  <si>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</si>
  <si>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</si>
  <si>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</si>
  <si>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</si>
  <si>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</si>
  <si>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</si>
  <si>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</si>
  <si>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</si>
  <si>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</si>
  <si>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</si>
  <si>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</si>
  <si>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</si>
  <si>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</si>
  <si>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</si>
  <si>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</si>
  <si>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</si>
  <si>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</si>
  <si>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</si>
  <si>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</si>
  <si>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</si>
  <si>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</si>
  <si>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</si>
  <si>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</si>
  <si>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</si>
  <si>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</si>
  <si>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</si>
  <si>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</si>
  <si>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</si>
  <si>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</si>
  <si>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</si>
  <si>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</si>
  <si>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</si>
  <si>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</si>
  <si>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</si>
  <si>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</si>
  <si>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</si>
  <si>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</si>
  <si>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</si>
  <si>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</si>
  <si>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</si>
  <si>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</si>
  <si>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</si>
  <si>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</si>
  <si>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</si>
  <si>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</si>
  <si>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</si>
  <si>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</si>
  <si>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</si>
  <si>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</si>
  <si>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</si>
  <si>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</si>
  <si>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</si>
  <si>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</si>
  <si>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</si>
  <si>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</si>
  <si>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</si>
  <si>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</si>
  <si>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</si>
  <si>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</si>
  <si>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</si>
  <si>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</si>
  <si>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</si>
  <si>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</si>
  <si>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</si>
  <si>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</si>
  <si>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</si>
  <si>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</si>
  <si>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</si>
  <si>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</si>
  <si>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</si>
  <si>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</si>
  <si>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</si>
  <si>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</si>
  <si>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</si>
  <si>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</si>
  <si>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</si>
  <si>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</si>
  <si>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</si>
  <si>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</si>
  <si>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</si>
  <si>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</si>
  <si>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</si>
  <si>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</si>
  <si>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</si>
  <si>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</si>
  <si>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</si>
  <si>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</si>
  <si>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</si>
  <si>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</si>
  <si>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</si>
  <si>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</si>
  <si>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</si>
  <si>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</si>
  <si>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</si>
  <si>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</si>
  <si>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</si>
  <si>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</si>
  <si>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</si>
  <si>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</si>
  <si>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</si>
  <si>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</si>
  <si>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</si>
  <si>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</si>
  <si>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</si>
  <si>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</si>
  <si>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</si>
  <si>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</si>
  <si>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</si>
  <si>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</si>
  <si>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</si>
  <si>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</si>
  <si>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</si>
  <si>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</si>
  <si>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</si>
  <si>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</si>
  <si>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</si>
  <si>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</si>
  <si>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</si>
  <si>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</si>
  <si>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</si>
  <si>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</si>
  <si>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</si>
  <si>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</si>
  <si>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</si>
  <si>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</si>
  <si>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</si>
  <si>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</si>
  <si>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</si>
  <si>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</si>
  <si>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</si>
  <si>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</si>
  <si>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</si>
  <si>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</si>
  <si>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</si>
  <si>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</si>
  <si>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</si>
  <si>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</si>
  <si>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</si>
  <si>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</si>
  <si>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</si>
  <si>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</si>
  <si>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</si>
  <si>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</si>
  <si>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</si>
  <si>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</si>
  <si>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</si>
  <si>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</si>
  <si>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</si>
  <si>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</si>
  <si>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</si>
  <si>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</si>
  <si>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</si>
  <si>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</si>
  <si>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</si>
  <si>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</si>
  <si>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</si>
  <si>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</si>
  <si>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</si>
  <si>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</si>
  <si>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</si>
  <si>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</si>
  <si>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</si>
  <si>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</si>
  <si>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</si>
  <si>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</si>
  <si>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</si>
  <si>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</si>
  <si>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</si>
  <si>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</si>
  <si>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</si>
  <si>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</si>
  <si>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</si>
  <si>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</si>
  <si>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</si>
  <si>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</si>
  <si>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</si>
  <si>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</si>
  <si>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</si>
  <si>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</si>
  <si>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</si>
  <si>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</si>
  <si>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</si>
  <si>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</si>
  <si>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</si>
  <si>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</si>
  <si>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</si>
  <si>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</si>
  <si>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</si>
  <si>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</si>
  <si>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</si>
  <si>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</si>
  <si>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</si>
  <si>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</si>
  <si>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</si>
  <si>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</si>
  <si>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</si>
  <si>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</si>
  <si>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</si>
  <si>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</si>
  <si>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</si>
  <si>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</si>
  <si>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</si>
  <si>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</si>
  <si>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</si>
  <si>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</si>
  <si>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</si>
  <si>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</si>
  <si>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</si>
  <si>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</si>
  <si>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</si>
  <si>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</si>
  <si>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</si>
  <si>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</si>
  <si>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</si>
  <si>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</si>
  <si>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</si>
  <si>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</si>
  <si>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</si>
  <si>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</si>
  <si>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</si>
  <si>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</si>
  <si>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</si>
  <si>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</si>
  <si>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</si>
  <si>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</si>
  <si>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</si>
  <si>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</si>
  <si>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</si>
  <si>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</si>
  <si>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</si>
  <si>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</si>
  <si>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</si>
  <si>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</si>
  <si>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</si>
  <si>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</si>
  <si>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</si>
  <si>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</si>
  <si>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</si>
  <si>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</si>
  <si>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</si>
  <si>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</si>
  <si>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</si>
  <si>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</si>
  <si>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</si>
  <si>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</si>
  <si>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</si>
  <si>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</si>
  <si>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</si>
  <si>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</si>
  <si>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</si>
  <si>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</si>
  <si>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</si>
  <si>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</si>
  <si>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</si>
  <si>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</si>
  <si>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</si>
  <si>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</si>
  <si>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</si>
  <si>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</si>
  <si>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</si>
  <si>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</si>
  <si>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</si>
  <si>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</si>
  <si>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</si>
  <si>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</si>
  <si>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</si>
  <si>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</si>
  <si>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</si>
  <si>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</si>
  <si>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</si>
  <si>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</si>
  <si>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</si>
  <si>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</si>
  <si>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</si>
  <si>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</si>
  <si>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</si>
  <si>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</si>
  <si>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</si>
  <si>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</si>
  <si>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</si>
  <si>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</si>
  <si>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</si>
  <si>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</si>
  <si>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</si>
  <si>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</si>
  <si>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</si>
  <si>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</si>
  <si>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</si>
  <si>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</si>
  <si>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</si>
  <si>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</si>
  <si>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</si>
  <si>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</si>
  <si>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</si>
  <si>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</si>
  <si>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</si>
  <si>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</si>
  <si>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</si>
  <si>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</si>
  <si>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</si>
  <si>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</si>
  <si>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</si>
  <si>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</si>
  <si>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</si>
  <si>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</si>
  <si>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</si>
  <si>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</si>
  <si>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</si>
  <si>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</si>
  <si>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</si>
  <si>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</si>
  <si>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</si>
  <si>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</si>
  <si>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</si>
  <si>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</si>
  <si>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</si>
  <si>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</si>
  <si>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</si>
  <si>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</si>
  <si>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</si>
  <si>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</si>
  <si>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</si>
  <si>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</si>
  <si>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</si>
  <si>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</si>
  <si>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</si>
  <si>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</si>
  <si>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</si>
  <si>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</si>
  <si>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</si>
  <si>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</si>
  <si>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</si>
  <si>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</si>
  <si>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</si>
  <si>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</si>
  <si>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</si>
  <si>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</si>
  <si>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</si>
  <si>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</si>
  <si>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</si>
  <si>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</si>
  <si>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</si>
  <si>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</si>
  <si>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</si>
  <si>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</si>
  <si>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</si>
  <si>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</si>
  <si>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</si>
  <si>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</si>
  <si>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</si>
  <si>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</si>
  <si>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</si>
  <si>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</si>
  <si>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</si>
  <si>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</si>
  <si>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</si>
  <si>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</si>
  <si>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</si>
  <si>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</si>
  <si>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</si>
  <si>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</si>
  <si>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</si>
  <si>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</si>
  <si>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</si>
  <si>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</si>
  <si>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</si>
  <si>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</si>
  <si>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</si>
  <si>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</si>
  <si>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</si>
  <si>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</si>
  <si>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</si>
  <si>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</si>
  <si>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</si>
  <si>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</si>
  <si>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</si>
  <si>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</si>
  <si>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</si>
  <si>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</si>
  <si>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</si>
  <si>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</si>
  <si>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</si>
  <si>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</si>
  <si>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</si>
  <si>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</si>
  <si>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</si>
  <si>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</si>
  <si>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</si>
  <si>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</si>
  <si>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</si>
  <si>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</si>
  <si>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</si>
  <si>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</si>
  <si>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</si>
  <si>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</si>
  <si>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</si>
  <si>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</si>
  <si>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</si>
  <si>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</si>
  <si>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</si>
  <si>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</si>
  <si>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</si>
  <si>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</si>
  <si>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</si>
  <si>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</si>
  <si>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</si>
  <si>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</si>
  <si>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</si>
  <si>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</si>
  <si>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</si>
  <si>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</si>
  <si>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</si>
  <si>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</si>
  <si>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</si>
  <si>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</si>
  <si>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</si>
  <si>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</si>
  <si>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</si>
  <si>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</si>
  <si>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</si>
  <si>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</si>
  <si>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</si>
  <si>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</si>
  <si>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</si>
  <si>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</si>
  <si>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</si>
  <si>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</si>
  <si>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</si>
  <si>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</si>
  <si>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</si>
  <si>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</si>
  <si>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</si>
  <si>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</si>
  <si>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</si>
  <si>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</si>
  <si>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</si>
  <si>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</si>
  <si>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</si>
  <si>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</si>
  <si>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</si>
  <si>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</si>
  <si>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</si>
  <si>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</si>
  <si>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</si>
  <si>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</si>
  <si>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</si>
  <si>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</si>
  <si>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</si>
  <si>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</si>
  <si>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</si>
  <si>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</si>
  <si>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</si>
  <si>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</si>
  <si>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</si>
  <si>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</si>
  <si>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</si>
  <si>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</si>
  <si>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</si>
  <si>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</si>
  <si>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</si>
  <si>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</si>
  <si>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</si>
  <si>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</si>
  <si>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</si>
  <si>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</si>
  <si>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</si>
  <si>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</si>
  <si>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</si>
  <si>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</si>
  <si>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</si>
  <si>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</si>
  <si>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</si>
  <si>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</si>
  <si>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</si>
  <si>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</si>
  <si>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</si>
  <si>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</si>
  <si>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</si>
  <si>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</si>
  <si>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</si>
  <si>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</si>
  <si>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</si>
  <si>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</si>
  <si>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</si>
  <si>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</si>
  <si>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</si>
  <si>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</si>
  <si>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</si>
  <si>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</si>
  <si>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</si>
  <si>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</si>
  <si>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</si>
  <si>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</si>
  <si>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</si>
  <si>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</si>
  <si>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</si>
  <si>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</si>
  <si>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</si>
  <si>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</si>
  <si>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</si>
  <si>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</si>
  <si>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</si>
  <si>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</si>
  <si>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</si>
  <si>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</si>
  <si>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</si>
  <si>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</si>
  <si>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</si>
  <si>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</si>
  <si>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</si>
  <si>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</si>
  <si>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</si>
  <si>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</si>
  <si>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</si>
  <si>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</si>
  <si>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</si>
  <si>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</si>
  <si>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</si>
  <si>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</si>
  <si>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</si>
  <si>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</si>
  <si>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</si>
  <si>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</si>
  <si>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</si>
  <si>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</si>
  <si>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</si>
  <si>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</si>
  <si>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</si>
  <si>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</si>
  <si>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</si>
  <si>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</si>
  <si>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</si>
  <si>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</si>
  <si>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</si>
  <si>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</si>
  <si>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</si>
  <si>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</si>
  <si>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</si>
  <si>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</si>
  <si>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</si>
  <si>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</si>
  <si>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</si>
  <si>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</si>
  <si>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</si>
  <si>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</si>
  <si>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</si>
  <si>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</si>
  <si>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</si>
  <si>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</si>
  <si>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</si>
  <si>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</si>
  <si>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</si>
  <si>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</si>
  <si>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</si>
  <si>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</si>
  <si>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</si>
  <si>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</si>
  <si>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</si>
  <si>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</si>
  <si>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</si>
  <si>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</si>
  <si>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</si>
  <si>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</si>
  <si>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</si>
  <si>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</si>
  <si>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</si>
  <si>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</si>
  <si>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</si>
  <si>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</si>
  <si>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</si>
  <si>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</si>
  <si>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</si>
  <si>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</si>
  <si>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</si>
  <si>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</si>
  <si>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</si>
  <si>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</si>
  <si>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</si>
  <si>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</si>
  <si>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</si>
  <si>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</si>
  <si>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</si>
  <si>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</si>
  <si>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</si>
  <si>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</si>
  <si>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</si>
  <si>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</si>
  <si>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</si>
  <si>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</si>
  <si>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</si>
  <si>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</si>
  <si>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</si>
  <si>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</si>
  <si>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</si>
  <si>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</si>
  <si>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</si>
  <si>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</si>
  <si>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</si>
  <si>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</si>
  <si>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</si>
  <si>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</si>
  <si>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</si>
  <si>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</si>
  <si>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</si>
  <si>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</si>
  <si>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</si>
  <si>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</si>
  <si>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</si>
  <si>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</si>
  <si>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</si>
  <si>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</si>
  <si>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</si>
  <si>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</si>
  <si>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</si>
  <si>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</si>
  <si>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</si>
  <si>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</si>
  <si>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</si>
  <si>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</si>
  <si>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</si>
  <si>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</si>
  <si>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</si>
  <si>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</si>
  <si>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</si>
  <si>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</si>
  <si>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</si>
  <si>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</si>
  <si>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</si>
  <si>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</si>
  <si>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</si>
  <si>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</si>
  <si>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</si>
  <si>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</si>
  <si>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</si>
  <si>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</si>
  <si>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</si>
  <si>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</si>
  <si>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</si>
  <si>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</si>
  <si>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</si>
  <si>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</si>
  <si>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</si>
  <si>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</si>
  <si>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</si>
  <si>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</si>
  <si>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</si>
  <si>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</si>
  <si>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</si>
  <si>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</si>
  <si>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</si>
  <si>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</si>
  <si>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</si>
  <si>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</si>
  <si>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</si>
  <si>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</si>
  <si>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</si>
  <si>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</si>
  <si>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</si>
  <si>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</si>
  <si>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</si>
  <si>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</si>
  <si>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</si>
  <si>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</si>
  <si>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</si>
  <si>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</si>
  <si>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</si>
  <si>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</si>
  <si>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</si>
  <si>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</si>
  <si>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</si>
  <si>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</si>
  <si>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</si>
  <si>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</si>
  <si>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</si>
  <si>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</si>
  <si>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</si>
  <si>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</si>
  <si>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</si>
  <si>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</si>
  <si>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</si>
  <si>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</si>
  <si>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</si>
  <si>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</si>
  <si>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</si>
  <si>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</si>
  <si>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</si>
  <si>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</si>
  <si>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</si>
  <si>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</si>
  <si>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</si>
  <si>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</si>
  <si>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</si>
  <si>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</si>
  <si>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</si>
  <si>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</si>
  <si>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</si>
  <si>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</si>
  <si>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</si>
  <si>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</si>
  <si>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</si>
  <si>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</si>
  <si>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</si>
  <si>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</si>
  <si>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</si>
  <si>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</si>
  <si>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</si>
  <si>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</si>
  <si>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</si>
  <si>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</si>
  <si>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</si>
  <si>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</si>
  <si>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</si>
  <si>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</si>
  <si>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</si>
  <si>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</si>
  <si>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</si>
  <si>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</si>
  <si>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</si>
  <si>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</si>
  <si>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</si>
  <si>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</si>
  <si>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</si>
  <si>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</si>
  <si>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</si>
  <si>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</si>
  <si>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</si>
  <si>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</si>
  <si>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</si>
  <si>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</si>
  <si>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</si>
  <si>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</si>
  <si>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</si>
  <si>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</si>
  <si>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</si>
  <si>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</si>
  <si>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</si>
  <si>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</si>
  <si>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</si>
  <si>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</si>
  <si>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</si>
  <si>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</si>
  <si>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</si>
  <si>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</si>
  <si>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</si>
  <si>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</si>
  <si>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</si>
  <si>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</si>
  <si>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</si>
  <si>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</si>
  <si>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</si>
  <si>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</si>
  <si>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</si>
  <si>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</si>
  <si>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</si>
  <si>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</si>
  <si>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</si>
  <si>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</si>
  <si>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</si>
  <si>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</si>
  <si>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</si>
  <si>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</si>
  <si>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</si>
  <si>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</si>
  <si>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</si>
  <si>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</si>
  <si>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</si>
  <si>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</si>
  <si>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</si>
  <si>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</si>
  <si>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</si>
  <si>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</si>
  <si>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</si>
  <si>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</si>
  <si>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</si>
  <si>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</si>
  <si>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</si>
  <si>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</si>
  <si>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</si>
  <si>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</si>
  <si>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</si>
  <si>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</si>
  <si>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</si>
  <si>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</si>
  <si>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</si>
  <si>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</si>
  <si>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</si>
  <si>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</si>
  <si>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</si>
  <si>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</si>
  <si>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</si>
  <si>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</si>
  <si>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</si>
  <si>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</si>
  <si>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</si>
  <si>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</si>
  <si>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</si>
  <si>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</si>
  <si>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</si>
  <si>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</si>
  <si>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</si>
  <si>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</si>
  <si>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</si>
  <si>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</si>
  <si>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</si>
  <si>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</si>
  <si>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</si>
  <si>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</si>
  <si>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</si>
  <si>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</si>
  <si>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</si>
  <si>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</si>
  <si>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</si>
  <si>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</si>
  <si>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</si>
  <si>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</si>
  <si>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</si>
  <si>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</si>
  <si>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</si>
  <si>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</si>
  <si>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</si>
  <si>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</si>
  <si>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</si>
  <si>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</si>
  <si>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</si>
  <si>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</si>
  <si>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</si>
  <si>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</si>
  <si>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</si>
  <si>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</si>
  <si>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</si>
  <si>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</si>
  <si>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</si>
  <si>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</si>
  <si>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</si>
  <si>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</si>
  <si>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</si>
  <si>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</si>
  <si>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</si>
  <si>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</si>
  <si>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</si>
  <si>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</si>
  <si>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</si>
  <si>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</si>
  <si>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</si>
  <si>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</si>
  <si>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</si>
  <si>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</si>
  <si>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</si>
  <si>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</si>
  <si>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</si>
  <si>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</si>
  <si>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</si>
  <si>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</si>
  <si>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</si>
  <si>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</si>
  <si>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</si>
  <si>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</si>
  <si>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</si>
  <si>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</si>
  <si>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</si>
  <si>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</si>
  <si>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</si>
  <si>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</si>
  <si>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</si>
  <si>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</si>
  <si>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</si>
  <si>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</si>
  <si>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</si>
  <si>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</si>
  <si>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</si>
  <si>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</si>
  <si>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</si>
  <si>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</si>
  <si>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</si>
  <si>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</si>
  <si>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</si>
  <si>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</si>
  <si>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</si>
  <si>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</si>
  <si>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</si>
  <si>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</si>
  <si>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</si>
  <si>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</si>
  <si>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</si>
  <si>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</si>
  <si>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</si>
  <si>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</si>
  <si>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</si>
  <si>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</si>
  <si>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</si>
  <si>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</si>
  <si>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</si>
  <si>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</si>
  <si>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</si>
  <si>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</si>
  <si>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</si>
  <si>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</si>
  <si>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</si>
  <si>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</si>
  <si>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</si>
  <si>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</si>
  <si>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</si>
  <si>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</si>
  <si>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</si>
  <si>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</si>
  <si>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</si>
  <si>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</si>
  <si>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</si>
  <si>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</si>
  <si>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</si>
  <si>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</si>
  <si>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</si>
  <si>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</si>
  <si>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</si>
  <si>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</si>
  <si>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</si>
  <si>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</si>
  <si>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</si>
  <si>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</si>
  <si>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</si>
  <si>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</si>
  <si>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</si>
  <si>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</si>
  <si>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</si>
  <si>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</si>
  <si>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</si>
  <si>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</si>
  <si>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</si>
  <si>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</si>
  <si>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</si>
  <si>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</si>
  <si>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</si>
  <si>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</si>
  <si>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</si>
  <si>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</si>
  <si>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</si>
  <si>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</si>
  <si>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</si>
  <si>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</si>
  <si>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</si>
  <si>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</si>
  <si>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</si>
  <si>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</si>
  <si>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</si>
  <si>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</si>
  <si>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</si>
  <si>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</si>
  <si>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</si>
  <si>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</si>
  <si>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</si>
  <si>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</si>
  <si>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</si>
  <si>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</si>
  <si>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</si>
  <si>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</si>
  <si>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</si>
  <si>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</si>
  <si>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</si>
  <si>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</si>
  <si>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</si>
  <si>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</si>
  <si>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</si>
  <si>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</si>
  <si>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</si>
  <si>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</si>
  <si>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</si>
  <si>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</si>
  <si>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</si>
  <si>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</si>
  <si>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</si>
  <si>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</si>
  <si>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</si>
  <si>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</si>
  <si>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</si>
  <si>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</si>
  <si>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</si>
  <si>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</si>
  <si>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</si>
  <si>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</si>
  <si>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</si>
  <si>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</si>
  <si>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</si>
  <si>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</si>
  <si>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</si>
  <si>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</si>
  <si>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</si>
  <si>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</si>
  <si>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</si>
  <si>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</si>
  <si>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</si>
  <si>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</si>
  <si>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</si>
  <si>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</si>
  <si>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</si>
  <si>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</si>
  <si>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</si>
  <si>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</si>
  <si>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</si>
  <si>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</si>
  <si>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</si>
  <si>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</si>
  <si>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</si>
  <si>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</si>
  <si>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</si>
  <si>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</si>
  <si>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</si>
  <si>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</si>
  <si>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</si>
  <si>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</si>
  <si>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</si>
  <si>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</si>
  <si>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</si>
  <si>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</si>
  <si>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</si>
  <si>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</si>
  <si>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</si>
  <si>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</si>
  <si>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</si>
  <si>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</si>
  <si>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</si>
  <si>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</si>
  <si>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</si>
  <si>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</si>
  <si>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</si>
  <si>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</si>
  <si>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</si>
  <si>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</si>
  <si>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</si>
  <si>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</si>
  <si>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</si>
  <si>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</si>
  <si>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</si>
  <si>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</si>
  <si>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</si>
  <si>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</si>
  <si>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</si>
  <si>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</si>
  <si>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</si>
  <si>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</si>
  <si>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</si>
  <si>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</si>
  <si>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</si>
  <si>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</si>
  <si>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</si>
  <si>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</si>
  <si>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</si>
  <si>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</si>
  <si>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</si>
  <si>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</si>
  <si>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</si>
  <si>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</si>
  <si>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</si>
  <si>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</si>
  <si>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</si>
  <si>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</si>
  <si>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</si>
  <si>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</si>
  <si>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</si>
  <si>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</si>
  <si>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</si>
  <si>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</si>
  <si>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</si>
  <si>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</si>
  <si>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</si>
  <si>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</si>
  <si>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</si>
  <si>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</si>
  <si>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</si>
  <si>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</si>
  <si>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</si>
  <si>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</si>
  <si>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</si>
  <si>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</si>
  <si>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</si>
  <si>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</si>
  <si>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</si>
  <si>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</si>
  <si>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</si>
  <si>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</si>
  <si>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</si>
  <si>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</si>
  <si>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</si>
  <si>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</si>
  <si>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</si>
  <si>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</si>
  <si>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</si>
  <si>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</si>
  <si>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</si>
  <si>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</si>
  <si>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</si>
  <si>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</si>
  <si>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</si>
  <si>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</si>
  <si>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</si>
  <si>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</si>
  <si>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</si>
  <si>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</si>
  <si>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</si>
  <si>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</si>
  <si>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</si>
  <si>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</si>
  <si>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</si>
  <si>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</si>
  <si>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</si>
  <si>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</si>
  <si>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</si>
  <si>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</si>
  <si>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</si>
  <si>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</si>
  <si>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</si>
  <si>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</si>
  <si>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</si>
  <si>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</si>
  <si>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</si>
  <si>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</si>
  <si>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</si>
  <si>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</si>
  <si>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</si>
  <si>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</si>
  <si>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</si>
  <si>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</si>
  <si>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</si>
  <si>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</si>
  <si>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</si>
  <si>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</si>
  <si>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</si>
  <si>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</si>
  <si>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</si>
  <si>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</si>
  <si>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</si>
  <si>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</si>
  <si>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</si>
  <si>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</si>
  <si>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</si>
  <si>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</si>
  <si>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</si>
  <si>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</si>
  <si>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</si>
  <si>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</si>
  <si>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</si>
  <si>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</si>
  <si>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</si>
  <si>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</si>
  <si>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</si>
  <si>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</si>
  <si>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</si>
  <si>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</si>
  <si>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</si>
  <si>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</si>
  <si>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</si>
  <si>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</si>
  <si>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</si>
  <si>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</si>
  <si>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</si>
  <si>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</si>
  <si>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</si>
  <si>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</si>
  <si>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</si>
  <si>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</si>
  <si>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</si>
  <si>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</si>
  <si>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</si>
  <si>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</si>
  <si>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</si>
  <si>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</si>
  <si>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</si>
  <si>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</si>
  <si>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</si>
  <si>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</si>
  <si>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</si>
  <si>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</si>
  <si>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</si>
  <si>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</si>
  <si>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</si>
  <si>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</si>
  <si>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</si>
  <si>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</si>
  <si>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</si>
  <si>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</si>
  <si>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</si>
  <si>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</si>
  <si>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</si>
  <si>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</si>
  <si>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</si>
  <si>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</si>
  <si>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</si>
  <si>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</si>
  <si>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</si>
  <si>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</si>
  <si>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</si>
  <si>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</si>
  <si>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</si>
  <si>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</si>
  <si>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</si>
  <si>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</si>
  <si>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</si>
  <si>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</si>
  <si>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</si>
  <si>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</si>
  <si>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</si>
  <si>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</si>
  <si>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</si>
  <si>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</si>
  <si>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</si>
  <si>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</si>
  <si>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</si>
  <si>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</si>
  <si>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</si>
  <si>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</si>
  <si>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</si>
  <si>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</si>
  <si>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</si>
  <si>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</si>
  <si>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</si>
  <si>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</si>
  <si>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</si>
  <si>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</si>
  <si>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</si>
  <si>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</si>
  <si>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</si>
  <si>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</si>
  <si>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</si>
  <si>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</si>
  <si>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</si>
  <si>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</si>
  <si>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</si>
  <si>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</si>
  <si>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</si>
  <si>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</si>
  <si>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</si>
  <si>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</si>
  <si>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</si>
  <si>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</si>
  <si>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</si>
  <si>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</si>
  <si>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</si>
  <si>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</si>
  <si>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</si>
  <si>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</si>
  <si>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</si>
  <si>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</si>
  <si>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</si>
  <si>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</si>
  <si>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</si>
  <si>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</si>
  <si>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</si>
  <si>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</si>
  <si>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</si>
  <si>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</si>
  <si>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</si>
  <si>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</si>
  <si>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</si>
  <si>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</si>
  <si>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</si>
  <si>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</si>
  <si>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</si>
  <si>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</si>
  <si>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</si>
  <si>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</si>
  <si>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</si>
  <si>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</si>
  <si>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</si>
  <si>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</si>
  <si>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</si>
  <si>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</si>
  <si>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</si>
  <si>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</si>
  <si>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</si>
  <si>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</si>
  <si>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</si>
  <si>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</si>
  <si>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</si>
  <si>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</si>
  <si>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</si>
  <si>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</si>
  <si>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</si>
  <si>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</si>
  <si>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</si>
  <si>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</si>
  <si>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</si>
  <si>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</si>
  <si>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</si>
  <si>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</si>
  <si>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</si>
  <si>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</si>
  <si>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</si>
  <si>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</si>
  <si>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</si>
  <si>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</si>
  <si>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</si>
  <si>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</si>
  <si>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</si>
  <si>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</si>
  <si>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</si>
  <si>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</si>
  <si>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</si>
  <si>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</si>
  <si>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</si>
  <si>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</si>
  <si>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</si>
  <si>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</si>
  <si>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</si>
  <si>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</si>
  <si>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</si>
  <si>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</si>
  <si>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</si>
  <si>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</si>
  <si>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</si>
  <si>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</si>
  <si>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</si>
  <si>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</si>
  <si>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</si>
  <si>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</si>
  <si>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</si>
  <si>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</si>
  <si>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</si>
  <si>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</si>
  <si>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</si>
  <si>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</si>
  <si>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</si>
  <si>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</si>
  <si>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</si>
  <si>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</si>
  <si>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</si>
  <si>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</si>
  <si>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</si>
  <si>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</si>
  <si>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</si>
  <si>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</si>
  <si>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</si>
  <si>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</si>
  <si>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</si>
  <si>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</si>
  <si>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</si>
  <si>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</si>
  <si>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</si>
  <si>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</si>
  <si>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</si>
  <si>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</si>
  <si>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</si>
  <si>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</si>
  <si>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</si>
  <si>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</si>
  <si>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</si>
  <si>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</si>
  <si>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</si>
  <si>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</si>
  <si>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</si>
  <si>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</si>
  <si>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</si>
  <si>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</si>
  <si>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</si>
  <si>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</si>
  <si>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</si>
  <si>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</si>
  <si>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</si>
  <si>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</si>
  <si>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</si>
  <si>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</si>
  <si>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</si>
  <si>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</si>
  <si>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</si>
  <si>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</si>
  <si>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</si>
  <si>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</si>
  <si>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</si>
  <si>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</si>
  <si>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</si>
  <si>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</si>
  <si>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</si>
  <si>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</si>
  <si>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</si>
  <si>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</si>
  <si>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</si>
  <si>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</si>
  <si>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</si>
  <si>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</si>
  <si>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</si>
  <si>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</si>
  <si>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</si>
  <si>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</si>
  <si>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</si>
  <si>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</si>
  <si>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</si>
  <si>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</si>
  <si>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</si>
  <si>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</si>
  <si>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</si>
  <si>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</si>
  <si>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</si>
  <si>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</si>
  <si>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</si>
  <si>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</si>
  <si>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</si>
  <si>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</si>
  <si>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</si>
  <si>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</si>
  <si>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</si>
  <si>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</si>
  <si>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</si>
  <si>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</si>
  <si>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</si>
  <si>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</si>
  <si>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</si>
  <si>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</si>
  <si>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</si>
  <si>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</si>
  <si>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</si>
  <si>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</si>
  <si>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</si>
  <si>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</si>
  <si>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</si>
  <si>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</si>
  <si>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</si>
  <si>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</si>
  <si>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</si>
  <si>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</si>
  <si>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</si>
  <si>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</si>
  <si>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</si>
  <si>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</si>
  <si>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</si>
  <si>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</si>
  <si>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</si>
  <si>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</si>
  <si>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</si>
  <si>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</si>
  <si>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</si>
  <si>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</si>
  <si>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</si>
  <si>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</si>
  <si>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</si>
  <si>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</si>
  <si>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</si>
  <si>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</si>
  <si>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</si>
  <si>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</si>
  <si>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</si>
  <si>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</si>
  <si>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</si>
  <si>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</si>
  <si>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</si>
  <si>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</si>
  <si>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</si>
  <si>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</si>
  <si>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</si>
  <si>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</si>
  <si>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</si>
  <si>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</si>
  <si>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</si>
  <si>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</si>
  <si>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</si>
  <si>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</si>
  <si>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</si>
  <si>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</si>
  <si>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</si>
  <si>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</si>
  <si>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</si>
  <si>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</si>
  <si>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</si>
  <si>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</si>
  <si>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</si>
  <si>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</si>
  <si>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</si>
  <si>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</si>
  <si>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</si>
  <si>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</si>
  <si>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</si>
  <si>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</si>
  <si>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</si>
  <si>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</si>
  <si>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</si>
  <si>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</si>
  <si>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</si>
  <si>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</si>
  <si>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</si>
  <si>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</si>
  <si>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</si>
  <si>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</si>
  <si>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</si>
  <si>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</si>
  <si>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</si>
  <si>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</si>
  <si>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</si>
  <si>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</si>
  <si>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</si>
  <si>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</si>
  <si>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</si>
  <si>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</si>
  <si>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</si>
  <si>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</si>
  <si>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</si>
  <si>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</si>
  <si>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</si>
  <si>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</si>
  <si>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</si>
  <si>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</si>
  <si>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</si>
  <si>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</si>
  <si>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</si>
  <si>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</si>
  <si>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</si>
  <si>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</si>
  <si>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</si>
  <si>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</si>
  <si>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</si>
  <si>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</si>
  <si>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</si>
  <si>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</si>
  <si>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</si>
  <si>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</si>
  <si>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</si>
  <si>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</si>
  <si>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</si>
  <si>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</si>
  <si>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</si>
  <si>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</si>
  <si>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</si>
  <si>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</si>
  <si>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</si>
  <si>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</si>
  <si>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</si>
  <si>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</si>
  <si>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</si>
  <si>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</si>
  <si>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</si>
  <si>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</si>
  <si>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</si>
  <si>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</si>
  <si>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</si>
  <si>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</si>
  <si>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</si>
  <si>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</si>
  <si>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</si>
  <si>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</si>
  <si>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</si>
  <si>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</si>
  <si>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</si>
  <si>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</si>
  <si>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</si>
  <si>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</si>
  <si>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</si>
  <si>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</si>
  <si>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</si>
  <si>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</si>
  <si>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</si>
  <si>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</si>
  <si>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</si>
  <si>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</si>
  <si>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</si>
  <si>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</si>
  <si>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</si>
  <si>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</si>
  <si>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</si>
  <si>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</si>
  <si>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</si>
  <si>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</si>
  <si>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</si>
  <si>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</si>
  <si>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</si>
  <si>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</si>
  <si>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</si>
  <si>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</si>
  <si>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</si>
  <si>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</si>
  <si>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</si>
  <si>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</si>
  <si>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</si>
  <si>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</si>
  <si>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</si>
  <si>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</si>
  <si>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</si>
  <si>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</si>
  <si>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</si>
  <si>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</si>
  <si>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</si>
  <si>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</si>
  <si>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</si>
  <si>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</si>
  <si>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</si>
  <si>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</si>
  <si>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</si>
  <si>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</si>
  <si>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</si>
  <si>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</si>
  <si>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</si>
  <si>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</si>
  <si>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</si>
  <si>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</si>
  <si>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</si>
  <si>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</si>
  <si>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</si>
  <si>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</si>
  <si>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</si>
  <si>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</si>
  <si>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</si>
  <si>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</si>
  <si>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</si>
  <si>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</si>
  <si>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</si>
  <si>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</si>
  <si>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</si>
  <si>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</si>
  <si>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</si>
  <si>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</si>
  <si>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</si>
  <si>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</si>
  <si>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</si>
  <si>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</si>
  <si>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</si>
  <si>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</si>
  <si>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</si>
  <si>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</si>
  <si>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</si>
  <si>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</si>
  <si>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</si>
  <si>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</si>
  <si>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</si>
  <si>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</si>
  <si>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</si>
  <si>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</si>
  <si>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</si>
  <si>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</si>
  <si>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</si>
  <si>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</si>
  <si>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</si>
  <si>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</si>
  <si>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</si>
  <si>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</si>
  <si>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</si>
  <si>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</si>
  <si>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</si>
  <si>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</si>
  <si>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</si>
  <si>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</si>
  <si>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</si>
  <si>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</si>
  <si>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</si>
  <si>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</si>
  <si>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</si>
  <si>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</si>
  <si>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</si>
  <si>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</si>
  <si>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</si>
  <si>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</si>
  <si>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</si>
  <si>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</si>
  <si>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</si>
  <si>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</si>
  <si>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</si>
  <si>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</si>
  <si>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</si>
  <si>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</si>
  <si>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</si>
  <si>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</si>
  <si>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</si>
  <si>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</si>
  <si>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</si>
  <si>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</si>
  <si>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</si>
  <si>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</si>
  <si>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</si>
  <si>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</si>
  <si>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</si>
  <si>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</si>
  <si>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</si>
  <si>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</si>
  <si>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</si>
  <si>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</si>
  <si>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</si>
  <si>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</si>
  <si>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</si>
  <si>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</si>
  <si>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</si>
  <si>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</si>
  <si>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</si>
  <si>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</si>
  <si>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</si>
  <si>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</si>
  <si>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</si>
  <si>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</si>
  <si>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</si>
  <si>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</si>
  <si>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</si>
  <si>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</si>
  <si>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</si>
  <si>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</si>
  <si>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</si>
  <si>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</si>
  <si>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</si>
  <si>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</si>
  <si>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</si>
  <si>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</si>
  <si>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</si>
  <si>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</si>
  <si>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</si>
  <si>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</si>
  <si>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</si>
  <si>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</si>
  <si>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</si>
  <si>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</si>
  <si>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</si>
  <si>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</si>
  <si>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</si>
  <si>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</si>
  <si>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</si>
  <si>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</si>
  <si>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</si>
  <si>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</si>
  <si>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</si>
  <si>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</si>
  <si>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</si>
  <si>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</si>
  <si>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</si>
  <si>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</si>
  <si>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</si>
  <si>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</si>
  <si>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</si>
  <si>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</si>
  <si>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</si>
  <si>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</si>
  <si>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</si>
  <si>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</si>
  <si>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</si>
  <si>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</si>
  <si>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</si>
  <si>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</si>
  <si>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</si>
  <si>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</si>
  <si>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</si>
  <si>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</si>
  <si>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</si>
  <si>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</si>
  <si>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</si>
  <si>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</si>
  <si>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</si>
  <si>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</si>
  <si>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</si>
  <si>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</si>
  <si>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</si>
  <si>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</si>
  <si>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</si>
  <si>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</si>
  <si>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</si>
  <si>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</si>
  <si>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</si>
  <si>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</si>
  <si>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</si>
  <si>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</si>
  <si>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</si>
  <si>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</si>
  <si>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</si>
  <si>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</si>
  <si>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</si>
  <si>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</si>
  <si>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</si>
  <si>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</si>
  <si>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</si>
  <si>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</si>
  <si>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</si>
  <si>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</si>
  <si>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</si>
  <si>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</si>
  <si>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</si>
  <si>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</si>
  <si>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</si>
  <si>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</si>
  <si>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</si>
  <si>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</si>
  <si>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</si>
  <si>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</si>
  <si>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</si>
  <si>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</si>
  <si>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</si>
  <si>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</si>
  <si>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</si>
  <si>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</si>
  <si>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</si>
  <si>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</si>
  <si>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</si>
  <si>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</si>
  <si>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</si>
  <si>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</si>
  <si>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</si>
  <si>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</si>
  <si>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</si>
  <si>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</si>
  <si>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</si>
  <si>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</si>
  <si>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</si>
  <si>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</si>
  <si>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</si>
  <si>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</si>
  <si>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</si>
  <si>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</si>
  <si>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</si>
  <si>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</si>
  <si>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</si>
  <si>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</si>
  <si>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</si>
  <si>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</si>
  <si>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</si>
  <si>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</si>
  <si>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</si>
  <si>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</si>
  <si>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</si>
  <si>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</si>
  <si>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</si>
  <si>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</si>
  <si>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</si>
  <si>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</si>
  <si>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</si>
  <si>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</si>
  <si>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</si>
  <si>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</si>
  <si>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</si>
  <si>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</si>
  <si>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</si>
  <si>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</si>
  <si>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</si>
  <si>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</si>
  <si>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</si>
  <si>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</si>
  <si>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</si>
  <si>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</si>
  <si>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</si>
  <si>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</si>
  <si>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</si>
  <si>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</si>
  <si>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</si>
  <si>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</si>
  <si>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</si>
  <si>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</si>
  <si>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</si>
  <si>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</si>
  <si>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</si>
  <si>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</si>
  <si>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</si>
  <si>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</si>
  <si>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</si>
  <si>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</si>
  <si>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</si>
  <si>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</si>
  <si>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</si>
  <si>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</si>
  <si>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</si>
  <si>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</si>
  <si>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</si>
  <si>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</si>
  <si>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</si>
  <si>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</si>
  <si>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</si>
  <si>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</si>
  <si>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</si>
  <si>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</si>
  <si>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</si>
  <si>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</si>
  <si>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</si>
  <si>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</si>
  <si>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</si>
  <si>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</si>
  <si>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</si>
  <si>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</si>
  <si>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</si>
  <si>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</si>
  <si>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</si>
  <si>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</si>
  <si>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</si>
  <si>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</si>
  <si>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</si>
  <si>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</si>
  <si>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</si>
  <si>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</si>
  <si>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</si>
  <si>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</si>
  <si>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</si>
  <si>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</si>
  <si>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</si>
  <si>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</si>
  <si>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</si>
  <si>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</si>
  <si>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</si>
  <si>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</si>
  <si>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</si>
  <si>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</si>
  <si>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</si>
  <si>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</si>
  <si>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</si>
  <si>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</si>
  <si>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</si>
  <si>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</si>
  <si>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</si>
  <si>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</si>
  <si>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</si>
  <si>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</si>
  <si>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</si>
  <si>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</si>
  <si>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</si>
  <si>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</si>
  <si>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</si>
  <si>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</si>
  <si>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</si>
  <si>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</si>
  <si>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</si>
  <si>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</si>
  <si>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</si>
  <si>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</si>
  <si>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</si>
  <si>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</si>
  <si>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</si>
  <si>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</si>
  <si>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</si>
  <si>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</si>
  <si>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</si>
  <si>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</si>
  <si>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</si>
  <si>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</si>
  <si>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</si>
  <si>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</si>
  <si>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</si>
  <si>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</si>
  <si>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</si>
  <si>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</si>
  <si>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</si>
  <si>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</si>
  <si>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</si>
  <si>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</si>
  <si>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</si>
  <si>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</si>
  <si>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</si>
  <si>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</si>
  <si>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</si>
  <si>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</si>
  <si>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</si>
  <si>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</si>
  <si>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</si>
  <si>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</si>
  <si>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</si>
  <si>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</si>
  <si>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</si>
  <si>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</si>
  <si>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</si>
  <si>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</si>
  <si>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</si>
  <si>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</si>
  <si>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</si>
  <si>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</si>
  <si>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</si>
  <si>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</si>
  <si>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</si>
  <si>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</si>
  <si>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</si>
  <si>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</si>
  <si>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</si>
  <si>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</si>
  <si>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</si>
  <si>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</si>
  <si>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</si>
  <si>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</si>
  <si>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</si>
  <si>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</si>
  <si>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</si>
  <si>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</si>
  <si>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</si>
  <si>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</si>
  <si>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</si>
  <si>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</si>
  <si>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</si>
  <si>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</si>
  <si>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</si>
  <si>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</si>
  <si>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</si>
  <si>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</si>
  <si>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</si>
  <si>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</si>
  <si>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</si>
  <si>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</si>
  <si>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</si>
  <si>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</si>
  <si>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</si>
  <si>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</si>
  <si>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</si>
  <si>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</si>
  <si>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</si>
  <si>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</si>
  <si>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</si>
  <si>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</si>
  <si>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</si>
  <si>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</si>
  <si>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</si>
  <si>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</si>
  <si>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</si>
  <si>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</si>
  <si>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</si>
  <si>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</si>
  <si>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</si>
  <si>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</si>
  <si>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</si>
  <si>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</si>
  <si>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</si>
  <si>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</si>
  <si>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</si>
  <si>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</si>
  <si>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</si>
  <si>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</si>
  <si>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</si>
  <si>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</si>
  <si>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</si>
  <si>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</si>
  <si>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</si>
  <si>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</si>
  <si>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</si>
  <si>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</si>
  <si>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</si>
  <si>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</si>
  <si>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</si>
  <si>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</si>
  <si>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</si>
  <si>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</si>
  <si>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</si>
  <si>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</si>
  <si>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</si>
  <si>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</si>
  <si>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</si>
  <si>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</si>
  <si>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</si>
  <si>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</si>
  <si>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</si>
  <si>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</si>
  <si>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</si>
  <si>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</si>
  <si>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</si>
  <si>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</si>
  <si>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</si>
  <si>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</si>
  <si>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</si>
  <si>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</si>
  <si>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</si>
  <si>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</si>
  <si>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</si>
  <si>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</si>
  <si>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</si>
  <si>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</si>
  <si>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</si>
  <si>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</si>
  <si>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</si>
  <si>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</si>
  <si>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</si>
  <si>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</si>
  <si>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</si>
  <si>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</si>
  <si>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</si>
  <si>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</si>
  <si>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</si>
  <si>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</si>
  <si>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</si>
  <si>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</si>
  <si>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</si>
  <si>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</si>
  <si>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</si>
  <si>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</si>
  <si>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</si>
  <si>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</si>
  <si>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</si>
  <si>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</si>
  <si>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</si>
  <si>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</si>
  <si>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</si>
  <si>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</si>
  <si>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</si>
  <si>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</si>
  <si>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</si>
  <si>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</si>
  <si>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</si>
  <si>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</si>
  <si>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</si>
  <si>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</si>
  <si>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</si>
  <si>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</si>
  <si>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</si>
  <si>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</si>
  <si>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</si>
  <si>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</si>
  <si>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</si>
  <si>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</si>
  <si>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</si>
  <si>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</si>
  <si>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</si>
  <si>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</si>
  <si>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</si>
  <si>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</si>
  <si>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</si>
  <si>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</si>
  <si>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</si>
  <si>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</si>
  <si>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</si>
  <si>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</si>
  <si>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</si>
  <si>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</si>
  <si>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</si>
  <si>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</si>
  <si>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</si>
  <si>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</si>
  <si>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</si>
  <si>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</si>
  <si>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</si>
  <si>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</si>
  <si>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</si>
  <si>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</si>
  <si>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</si>
  <si>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</si>
  <si>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</si>
  <si>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</si>
  <si>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</si>
  <si>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</si>
  <si>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</si>
  <si>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</si>
  <si>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</si>
  <si>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</si>
  <si>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</si>
  <si>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</si>
  <si>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</si>
  <si>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</si>
  <si>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</si>
  <si>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</si>
  <si>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</si>
  <si>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</si>
  <si>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</si>
  <si>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</si>
  <si>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</si>
  <si>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</si>
  <si>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</si>
  <si>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</si>
  <si>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</si>
  <si>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</si>
  <si>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</si>
  <si>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</si>
  <si>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</si>
  <si>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</si>
  <si>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</si>
  <si>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</si>
  <si>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</si>
  <si>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</si>
  <si>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</si>
  <si>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</si>
  <si>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</si>
  <si>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</si>
  <si>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</si>
  <si>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</si>
  <si>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</si>
  <si>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</si>
  <si>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</si>
  <si>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</si>
  <si>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</si>
  <si>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</si>
  <si>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</si>
  <si>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</si>
  <si>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</si>
  <si>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</si>
  <si>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</si>
  <si>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</si>
  <si>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</si>
  <si>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</si>
  <si>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</si>
  <si>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</si>
  <si>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</si>
  <si>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</si>
  <si>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</si>
  <si>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</si>
  <si>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</si>
  <si>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</si>
  <si>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</si>
  <si>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</si>
  <si>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</si>
  <si>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</si>
  <si>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</si>
  <si>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</si>
  <si>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</si>
  <si>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</si>
  <si>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</si>
  <si>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</si>
  <si>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</si>
  <si>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</si>
  <si>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</si>
  <si>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</si>
  <si>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</si>
  <si>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</si>
  <si>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</si>
  <si>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</si>
  <si>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</si>
  <si>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</si>
  <si>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</si>
  <si>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</si>
  <si>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</si>
  <si>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</si>
  <si>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</si>
  <si>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</si>
  <si>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</si>
  <si>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</si>
  <si>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</si>
  <si>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</si>
  <si>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</si>
  <si>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</si>
  <si>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</si>
  <si>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</si>
  <si>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</si>
  <si>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</si>
  <si>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</si>
  <si>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</si>
  <si>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</si>
  <si>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</si>
  <si>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</si>
  <si>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</si>
  <si>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</si>
  <si>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</si>
  <si>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</si>
  <si>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</si>
  <si>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</si>
  <si>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</si>
  <si>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</si>
  <si>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</si>
  <si>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</si>
  <si>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</si>
  <si>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</si>
  <si>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</si>
  <si>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</si>
  <si>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</si>
  <si>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</si>
  <si>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</si>
  <si>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</si>
  <si>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</si>
  <si>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</si>
  <si>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</si>
  <si>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</si>
  <si>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</si>
  <si>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</si>
  <si>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</si>
  <si>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</si>
  <si>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</si>
  <si>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</si>
  <si>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</si>
  <si>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</si>
  <si>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</si>
  <si>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</si>
  <si>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</si>
  <si>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</si>
  <si>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</si>
  <si>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</si>
  <si>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</si>
  <si>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</si>
  <si>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</si>
  <si>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</si>
  <si>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</si>
  <si>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</si>
  <si>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</si>
  <si>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</si>
  <si>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</si>
  <si>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</si>
  <si>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</si>
  <si>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</si>
  <si>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</si>
  <si>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</si>
  <si>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</si>
  <si>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</si>
  <si>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</si>
  <si>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</si>
  <si>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</si>
  <si>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</si>
  <si>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</si>
  <si>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</si>
  <si>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</si>
  <si>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</si>
  <si>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</si>
  <si>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</si>
  <si>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</si>
  <si>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</si>
  <si>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</si>
  <si>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</si>
  <si>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</si>
  <si>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</si>
  <si>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</si>
  <si>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</si>
  <si>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</si>
  <si>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</si>
  <si>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</si>
  <si>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</si>
  <si>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</si>
  <si>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</si>
  <si>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</si>
  <si>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</si>
  <si>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</si>
  <si>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</si>
  <si>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</si>
  <si>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</si>
  <si>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</si>
  <si>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</si>
  <si>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</si>
  <si>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</si>
  <si>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</si>
  <si>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</si>
  <si>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</si>
  <si>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</si>
  <si>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</si>
  <si>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</si>
  <si>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</si>
  <si>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</si>
  <si>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</si>
  <si>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</si>
  <si>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</si>
  <si>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</si>
  <si>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</si>
  <si>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</si>
  <si>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</si>
  <si>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</si>
  <si>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</si>
  <si>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</si>
  <si>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</si>
  <si>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</si>
  <si>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</si>
  <si>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</si>
  <si>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</si>
  <si>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</si>
  <si>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</si>
  <si>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</si>
  <si>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</si>
  <si>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</si>
  <si>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</si>
  <si>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</si>
  <si>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</si>
  <si>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</si>
  <si>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</si>
  <si>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</si>
  <si>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</si>
  <si>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</si>
  <si>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</si>
  <si>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</si>
  <si>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</si>
  <si>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</si>
  <si>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</si>
  <si>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</si>
  <si>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</si>
  <si>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</si>
  <si>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</si>
  <si>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</si>
  <si>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</si>
  <si>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</si>
  <si>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</si>
  <si>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</si>
  <si>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</si>
  <si>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</si>
  <si>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</si>
  <si>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</si>
  <si>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</si>
  <si>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</si>
  <si>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</si>
  <si>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</si>
  <si>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</si>
  <si>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</si>
  <si>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</si>
  <si>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</si>
  <si>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</si>
  <si>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</si>
  <si>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</si>
  <si>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</si>
  <si>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</si>
  <si>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</si>
  <si>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</si>
  <si>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</si>
  <si>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</si>
  <si>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</si>
  <si>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</si>
  <si>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</si>
  <si>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</si>
  <si>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</si>
  <si>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</si>
  <si>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</si>
  <si>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</si>
  <si>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</si>
  <si>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</si>
  <si>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</si>
  <si>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</si>
  <si>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</si>
  <si>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</si>
  <si>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</si>
  <si>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</si>
  <si>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</si>
  <si>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</si>
  <si>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</si>
  <si>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</si>
  <si>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</si>
  <si>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</si>
  <si>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</si>
  <si>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</si>
  <si>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</si>
  <si>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</si>
  <si>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</si>
  <si>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</si>
  <si>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</si>
  <si>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</si>
  <si>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</si>
  <si>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</si>
  <si>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</si>
  <si>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</si>
  <si>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</si>
  <si>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</si>
  <si>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</si>
  <si>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</si>
  <si>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</si>
  <si>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</si>
  <si>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</si>
  <si>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</si>
  <si>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</si>
  <si>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</si>
  <si>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</si>
  <si>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</si>
  <si>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</si>
  <si>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</si>
  <si>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</si>
  <si>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</si>
  <si>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</si>
  <si>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</si>
  <si>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</si>
  <si>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</si>
  <si>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</si>
  <si>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</si>
  <si>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</si>
  <si>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</si>
  <si>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</si>
  <si>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</si>
  <si>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</si>
  <si>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</si>
  <si>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</si>
  <si>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</si>
  <si>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</si>
  <si>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</si>
  <si>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</si>
  <si>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</si>
  <si>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</si>
  <si>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</si>
  <si>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</si>
  <si>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</si>
  <si>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</si>
  <si>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</si>
  <si>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</si>
  <si>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</si>
  <si>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</si>
  <si>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</si>
  <si>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</si>
  <si>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</si>
  <si>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</si>
  <si>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</si>
  <si>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</si>
  <si>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</si>
  <si>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</si>
  <si>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</si>
  <si>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</si>
  <si>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</si>
  <si>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</si>
  <si>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</si>
  <si>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</si>
  <si>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</si>
  <si>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</si>
  <si>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</si>
  <si>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</si>
  <si>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</si>
  <si>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</si>
  <si>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</si>
  <si>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</si>
  <si>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</si>
  <si>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</si>
  <si>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</si>
  <si>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</si>
  <si>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</si>
  <si>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</si>
  <si>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</si>
  <si>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</si>
  <si>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</si>
  <si>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</si>
  <si>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</si>
  <si>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</si>
  <si>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</si>
  <si>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</si>
  <si>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</si>
  <si>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</si>
  <si>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</si>
  <si>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</si>
  <si>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</si>
  <si>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</si>
  <si>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</si>
  <si>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</si>
  <si>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</si>
  <si>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</si>
  <si>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</si>
  <si>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</si>
  <si>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</si>
  <si>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</si>
  <si>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</si>
  <si>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</si>
  <si>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</si>
  <si>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</si>
  <si>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</si>
  <si>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</si>
  <si>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</si>
  <si>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</si>
  <si>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</si>
  <si>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</si>
  <si>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</si>
  <si>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</si>
  <si>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</si>
  <si>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</si>
  <si>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</si>
  <si>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</si>
  <si>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</si>
  <si>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</si>
  <si>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</si>
  <si>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</si>
  <si>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</si>
  <si>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</si>
  <si>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</si>
  <si>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</si>
  <si>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</si>
  <si>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</si>
  <si>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</si>
  <si>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</si>
  <si>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</si>
  <si>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</si>
  <si>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</si>
  <si>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</si>
  <si>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</si>
  <si>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</si>
  <si>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</si>
  <si>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</si>
  <si>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</si>
  <si>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</si>
  <si>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</si>
  <si>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</si>
  <si>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</si>
  <si>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</si>
  <si>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</si>
  <si>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</si>
  <si>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</si>
  <si>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</si>
  <si>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</si>
  <si>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</si>
  <si>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</si>
  <si>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</si>
  <si>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</si>
  <si>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</si>
  <si>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</si>
  <si>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</si>
  <si>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</si>
  <si>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</si>
  <si>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</si>
  <si>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</si>
  <si>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</si>
  <si>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</si>
  <si>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</si>
  <si>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</si>
  <si>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</si>
  <si>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</si>
  <si>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</si>
  <si>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</si>
  <si>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</si>
  <si>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</si>
  <si>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</si>
  <si>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</si>
  <si>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</si>
  <si>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</si>
  <si>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</si>
  <si>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</si>
  <si>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</si>
  <si>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</si>
  <si>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</si>
  <si>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</si>
  <si>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</si>
  <si>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</si>
  <si>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</si>
  <si>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</si>
  <si>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</si>
  <si>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</si>
  <si>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</si>
  <si>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</si>
  <si>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</si>
  <si>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</si>
  <si>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</si>
  <si>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</si>
  <si>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</si>
  <si>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</si>
  <si>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</si>
  <si>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</si>
  <si>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</si>
  <si>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</si>
  <si>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</si>
  <si>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</si>
  <si>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</si>
  <si>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</si>
  <si>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</si>
  <si>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</si>
  <si>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</si>
  <si>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</si>
  <si>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</si>
  <si>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</si>
  <si>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</si>
  <si>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</si>
  <si>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</si>
  <si>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</si>
  <si>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</si>
  <si>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</si>
  <si>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</si>
  <si>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</si>
  <si>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</si>
  <si>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</si>
  <si>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</si>
  <si>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</si>
  <si>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</si>
  <si>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</si>
  <si>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</si>
  <si>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</si>
  <si>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</si>
  <si>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</si>
  <si>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</si>
  <si>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</si>
  <si>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</si>
  <si>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</si>
  <si>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</si>
  <si>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</si>
  <si>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</si>
  <si>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</si>
  <si>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</si>
  <si>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</si>
  <si>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</si>
  <si>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</si>
  <si>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</si>
  <si>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</si>
  <si>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</si>
  <si>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</si>
  <si>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</si>
  <si>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</si>
  <si>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</si>
  <si>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</si>
  <si>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</si>
  <si>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</si>
  <si>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</si>
  <si>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</si>
  <si>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</si>
  <si>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</si>
  <si>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</si>
  <si>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</si>
  <si>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</si>
  <si>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</si>
  <si>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</si>
  <si>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</si>
  <si>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</si>
  <si>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</si>
  <si>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</si>
  <si>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</si>
  <si>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</si>
  <si>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</si>
  <si>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</si>
  <si>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</si>
  <si>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</si>
  <si>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</si>
  <si>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</si>
  <si>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</si>
  <si>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</si>
  <si>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</si>
  <si>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</si>
  <si>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</si>
  <si>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</si>
  <si>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</si>
  <si>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</si>
  <si>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</si>
  <si>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</si>
  <si>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</si>
  <si>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</si>
  <si>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</si>
  <si>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</si>
  <si>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</si>
  <si>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</si>
  <si>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</si>
  <si>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</si>
  <si>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</si>
  <si>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</si>
  <si>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</si>
  <si>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</si>
  <si>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</si>
  <si>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</si>
  <si>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</si>
  <si>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</si>
  <si>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</si>
  <si>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</si>
  <si>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</si>
  <si>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</si>
  <si>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</si>
  <si>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</si>
  <si>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</si>
  <si>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</si>
  <si>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</si>
  <si>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</si>
  <si>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</si>
  <si>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</si>
  <si>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</si>
  <si>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</si>
  <si>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</si>
  <si>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</si>
  <si>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</si>
  <si>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</si>
  <si>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</si>
  <si>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</si>
  <si>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</si>
  <si>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</si>
  <si>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</si>
  <si>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</si>
  <si>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</si>
  <si>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</si>
  <si>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</si>
  <si>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</si>
  <si>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</si>
  <si>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</si>
  <si>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</si>
  <si>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</si>
  <si>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</si>
  <si>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</si>
  <si>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</si>
  <si>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</si>
  <si>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</si>
  <si>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</si>
  <si>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</si>
  <si>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</si>
  <si>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</si>
  <si>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</si>
  <si>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</si>
  <si>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</si>
  <si>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</si>
  <si>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</si>
  <si>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</si>
  <si>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</si>
  <si>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</si>
  <si>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</si>
  <si>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</si>
  <si>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</si>
  <si>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</si>
  <si>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</si>
  <si>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</si>
  <si>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</si>
  <si>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</si>
  <si>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</si>
  <si>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</si>
  <si>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</si>
  <si>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</si>
  <si>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</si>
  <si>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</si>
  <si>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</si>
  <si>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</si>
  <si>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</si>
  <si>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</si>
  <si>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</si>
  <si>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</si>
  <si>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</si>
  <si>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</si>
  <si>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</si>
  <si>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</si>
  <si>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</si>
  <si>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</si>
  <si>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</si>
  <si>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</si>
  <si>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</si>
  <si>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</si>
  <si>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</si>
  <si>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</si>
  <si>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</si>
  <si>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</si>
  <si>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</si>
  <si>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</si>
  <si>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</si>
  <si>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</si>
  <si>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</si>
  <si>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</si>
  <si>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</si>
  <si>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</si>
  <si>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</si>
  <si>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</si>
  <si>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</si>
  <si>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</si>
  <si>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</si>
  <si>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</si>
  <si>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</si>
  <si>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</si>
  <si>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</si>
  <si>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</si>
  <si>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</si>
  <si>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</si>
  <si>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</si>
  <si>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</si>
  <si>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</si>
  <si>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</si>
  <si>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</si>
  <si>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</si>
  <si>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</si>
  <si>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</si>
  <si>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</si>
  <si>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</si>
  <si>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</si>
  <si>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</si>
  <si>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</si>
  <si>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</si>
  <si>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</si>
  <si>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</si>
  <si>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</si>
  <si>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</si>
  <si>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</si>
  <si>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</si>
  <si>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</si>
  <si>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</si>
  <si>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</si>
  <si>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</si>
  <si>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</si>
  <si>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</si>
  <si>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</si>
  <si>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</si>
  <si>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</si>
  <si>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</si>
  <si>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</si>
  <si>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</si>
  <si>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</si>
  <si>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</si>
  <si>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</si>
  <si>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</si>
  <si>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</si>
  <si>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</si>
  <si>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</si>
  <si>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</si>
  <si>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</si>
  <si>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</si>
  <si>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</si>
  <si>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</si>
  <si>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</si>
  <si>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</si>
  <si>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</si>
  <si>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</si>
  <si>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</si>
  <si>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</si>
  <si>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</si>
  <si>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</si>
  <si>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</si>
  <si>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</si>
  <si>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</si>
  <si>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</si>
  <si>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</si>
  <si>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</si>
  <si>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</si>
  <si>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</si>
  <si>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</si>
  <si>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</si>
  <si>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</si>
  <si>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</si>
  <si>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</si>
  <si>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</si>
  <si>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</si>
  <si>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</si>
  <si>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</si>
  <si>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</si>
  <si>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</si>
  <si>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</si>
  <si>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</si>
  <si>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</si>
  <si>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</si>
  <si>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</si>
  <si>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</si>
  <si>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</si>
  <si>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</si>
  <si>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</si>
  <si>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</si>
  <si>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</si>
  <si>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</si>
  <si>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</si>
  <si>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</si>
  <si>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</si>
  <si>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</si>
  <si>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</si>
  <si>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</si>
  <si>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</si>
  <si>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</si>
  <si>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</si>
  <si>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</si>
  <si>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</si>
  <si>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</si>
  <si>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</si>
  <si>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</si>
  <si>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</si>
  <si>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</si>
  <si>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</si>
  <si>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</si>
  <si>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</si>
  <si>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</si>
  <si>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</si>
  <si>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</si>
  <si>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</si>
  <si>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</si>
  <si>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</si>
  <si>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</si>
  <si>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</si>
  <si>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</si>
  <si>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</si>
  <si>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</si>
  <si>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</si>
  <si>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</si>
  <si>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</si>
  <si>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</si>
  <si>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</si>
  <si>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</si>
  <si>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</si>
  <si>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</si>
  <si>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</si>
  <si>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</si>
  <si>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</si>
  <si>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</si>
  <si>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</si>
  <si>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</si>
  <si>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</si>
  <si>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</si>
  <si>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</si>
  <si>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</si>
  <si>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</si>
  <si>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</si>
  <si>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</si>
  <si>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</si>
  <si>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</si>
  <si>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</si>
  <si>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</si>
  <si>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</si>
  <si>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</si>
  <si>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</si>
  <si>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</si>
  <si>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</si>
  <si>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</si>
  <si>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</si>
  <si>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</si>
  <si>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</si>
  <si>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</si>
  <si>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</si>
  <si>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</si>
  <si>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</si>
  <si>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</si>
  <si>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</si>
  <si>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</si>
  <si>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</si>
  <si>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</si>
  <si>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</si>
  <si>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</si>
  <si>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</si>
  <si>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</si>
  <si>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</si>
  <si>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</si>
  <si>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</si>
  <si>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</si>
  <si>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</si>
  <si>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</si>
  <si>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</si>
  <si>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</si>
  <si>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</si>
  <si>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</si>
  <si>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</si>
  <si>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</si>
  <si>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</si>
  <si>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</si>
  <si>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</si>
  <si>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</si>
  <si>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</si>
  <si>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</si>
  <si>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</si>
  <si>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</si>
  <si>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</si>
  <si>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</si>
  <si>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</si>
  <si>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</si>
  <si>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</si>
  <si>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</si>
  <si>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</si>
  <si>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</si>
  <si>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</si>
  <si>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</si>
  <si>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</si>
  <si>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</si>
  <si>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</si>
  <si>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</si>
  <si>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</si>
  <si>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</si>
  <si>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</si>
  <si>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</si>
  <si>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</si>
  <si>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</si>
  <si>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</si>
  <si>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</si>
  <si>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</si>
  <si>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</si>
  <si>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</si>
  <si>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</si>
  <si>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</si>
  <si>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</si>
  <si>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</si>
  <si>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</si>
  <si>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</si>
  <si>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</si>
  <si>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</si>
  <si>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</si>
  <si>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</si>
  <si>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</si>
  <si>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</si>
  <si>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</si>
  <si>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</si>
  <si>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</si>
  <si>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</si>
  <si>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</si>
  <si>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</si>
  <si>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</si>
  <si>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</si>
  <si>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</si>
  <si>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</si>
  <si>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</si>
  <si>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</si>
  <si>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</si>
  <si>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</si>
  <si>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</si>
  <si>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</si>
  <si>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</si>
  <si>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</si>
  <si>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</si>
  <si>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</si>
  <si>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</si>
  <si>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</si>
  <si>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</si>
  <si>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</si>
  <si>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</si>
  <si>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</si>
  <si>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</si>
  <si>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</si>
  <si>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</si>
  <si>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</si>
  <si>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</si>
  <si>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</si>
  <si>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</si>
  <si>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</si>
  <si>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</si>
  <si>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</si>
  <si>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</si>
  <si>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</si>
  <si>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</si>
  <si>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</si>
  <si>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</si>
  <si>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</si>
  <si>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</si>
  <si>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</si>
  <si>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</si>
  <si>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</si>
  <si>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</si>
  <si>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</si>
  <si>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</si>
  <si>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</si>
  <si>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</si>
  <si>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</si>
  <si>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</si>
  <si>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</si>
  <si>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</si>
  <si>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</si>
  <si>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</si>
  <si>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</si>
  <si>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</si>
  <si>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</si>
  <si>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</si>
  <si>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</si>
  <si>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</si>
  <si>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</si>
  <si>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</si>
  <si>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</si>
  <si>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</si>
  <si>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</si>
  <si>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</si>
  <si>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</si>
  <si>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</si>
  <si>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</si>
  <si>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</si>
  <si>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</si>
  <si>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</si>
  <si>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</si>
  <si>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</si>
  <si>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</si>
  <si>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</si>
  <si>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</si>
  <si>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</si>
  <si>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</si>
  <si>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</si>
  <si>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</si>
  <si>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</si>
  <si>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</si>
  <si>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</si>
  <si>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</si>
  <si>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</si>
  <si>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</si>
  <si>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</si>
  <si>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</si>
  <si>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</si>
  <si>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</si>
  <si>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</si>
  <si>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</si>
  <si>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</si>
  <si>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</si>
  <si>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</si>
  <si>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</si>
  <si>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</si>
  <si>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</si>
  <si>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</si>
  <si>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</si>
  <si>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</si>
  <si>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</si>
  <si>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</si>
  <si>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</si>
  <si>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</si>
  <si>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</si>
  <si>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</si>
  <si>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</si>
  <si>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</si>
  <si>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</si>
  <si>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</si>
  <si>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</si>
  <si>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</si>
  <si>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</si>
  <si>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</si>
  <si>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</si>
  <si>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</si>
  <si>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</si>
  <si>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</si>
  <si>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</si>
  <si>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</si>
  <si>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</si>
  <si>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</si>
  <si>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</si>
  <si>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</si>
  <si>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</si>
  <si>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</si>
  <si>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</si>
  <si>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</si>
  <si>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</si>
  <si>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</si>
  <si>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</si>
  <si>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</si>
  <si>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</si>
  <si>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</si>
  <si>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</si>
  <si>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</si>
  <si>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</si>
  <si>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</si>
  <si>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</si>
  <si>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</si>
  <si>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</si>
  <si>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</si>
  <si>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</si>
  <si>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</si>
  <si>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</si>
  <si>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</si>
  <si>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</si>
  <si>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</si>
  <si>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</si>
  <si>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</si>
  <si>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</si>
  <si>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</si>
  <si>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</si>
  <si>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</si>
  <si>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</si>
  <si>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</si>
  <si>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</si>
  <si>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</si>
  <si>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</si>
  <si>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</si>
  <si>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</si>
  <si>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</si>
  <si>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</si>
  <si>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</si>
  <si>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</si>
  <si>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</si>
  <si>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</si>
  <si>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</si>
  <si>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</si>
  <si>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</si>
  <si>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</si>
  <si>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</si>
  <si>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</si>
  <si>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</si>
  <si>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</si>
  <si>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</si>
  <si>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</si>
  <si>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</si>
  <si>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</si>
  <si>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</si>
  <si>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</si>
  <si>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</si>
  <si>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</si>
  <si>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</si>
  <si>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</si>
  <si>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</si>
  <si>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</si>
  <si>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</si>
  <si>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</si>
  <si>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</si>
  <si>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</si>
  <si>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</si>
  <si>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</si>
  <si>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</si>
  <si>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</si>
  <si>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</si>
  <si>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</si>
  <si>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</si>
  <si>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</si>
  <si>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</si>
  <si>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</si>
  <si>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</si>
  <si>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</si>
  <si>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</si>
  <si>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</si>
  <si>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</si>
  <si>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</si>
  <si>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</si>
  <si>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</si>
  <si>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</si>
  <si>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</si>
  <si>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</si>
  <si>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</si>
  <si>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</si>
  <si>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</si>
  <si>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</si>
  <si>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</si>
  <si>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</si>
  <si>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</si>
  <si>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</si>
  <si>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</si>
  <si>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</si>
  <si>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</si>
  <si>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</si>
  <si>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</si>
  <si>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</si>
  <si>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</si>
  <si>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</si>
  <si>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</si>
  <si>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</si>
  <si>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</si>
  <si>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</si>
  <si>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</si>
  <si>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</si>
  <si>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</si>
  <si>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</si>
  <si>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</si>
  <si>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</si>
  <si>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</si>
  <si>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</si>
  <si>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</si>
  <si>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</si>
  <si>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</si>
  <si>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</si>
  <si>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</si>
  <si>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</si>
  <si>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</si>
  <si>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</si>
  <si>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</si>
  <si>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</si>
  <si>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</si>
  <si>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</si>
  <si>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</si>
  <si>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</si>
  <si>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</si>
  <si>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</si>
  <si>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</si>
  <si>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</si>
  <si>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</si>
  <si>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</si>
  <si>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</si>
  <si>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</si>
  <si>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</si>
  <si>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</si>
  <si>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</si>
  <si>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</si>
  <si>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</si>
  <si>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</si>
  <si>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</si>
  <si>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</si>
  <si>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</si>
  <si>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</si>
  <si>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</si>
  <si>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</si>
  <si>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</si>
  <si>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</si>
  <si>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</si>
  <si>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</si>
  <si>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</si>
  <si>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</si>
  <si>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</si>
  <si>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</si>
  <si>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</si>
  <si>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</si>
  <si>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</si>
  <si>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</si>
  <si>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</si>
  <si>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</si>
  <si>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</si>
  <si>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</si>
  <si>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</si>
  <si>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</si>
  <si>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</si>
  <si>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</si>
  <si>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</si>
  <si>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</si>
  <si>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</si>
  <si>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</si>
  <si>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</si>
  <si>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</si>
  <si>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</si>
  <si>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</si>
  <si>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</si>
  <si>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</si>
  <si>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</si>
  <si>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</si>
  <si>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</si>
  <si>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</si>
  <si>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</si>
  <si>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</si>
  <si>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</si>
  <si>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</si>
  <si>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</si>
  <si>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</si>
  <si>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</si>
  <si>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</si>
  <si>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</si>
  <si>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</si>
  <si>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</si>
  <si>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</si>
  <si>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</si>
  <si>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</si>
  <si>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</si>
  <si>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</si>
  <si>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</si>
  <si>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</si>
  <si>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</si>
  <si>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</si>
  <si>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</si>
  <si>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</si>
  <si>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</si>
  <si>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</si>
  <si>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</si>
  <si>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</si>
  <si>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</si>
  <si>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</si>
  <si>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</si>
  <si>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</si>
  <si>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</si>
  <si>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</si>
  <si>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</si>
  <si>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</si>
  <si>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</si>
  <si>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</si>
  <si>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</si>
  <si>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</si>
  <si>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</si>
  <si>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</si>
  <si>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</si>
  <si>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</si>
  <si>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</si>
  <si>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</si>
  <si>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</si>
  <si>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</si>
  <si>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</si>
  <si>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</si>
  <si>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</si>
  <si>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</si>
  <si>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</si>
  <si>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</si>
  <si>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</si>
  <si>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</si>
  <si>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</si>
  <si>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</si>
  <si>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</si>
  <si>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</si>
  <si>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</si>
  <si>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</si>
  <si>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</si>
  <si>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</si>
  <si>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</si>
  <si>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</si>
  <si>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</si>
  <si>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</si>
  <si>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</si>
  <si>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</si>
  <si>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</si>
  <si>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</si>
  <si>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</si>
  <si>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</si>
  <si>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</si>
  <si>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</si>
  <si>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</si>
  <si>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</si>
  <si>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</si>
  <si>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</si>
  <si>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</si>
  <si>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</si>
  <si>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</si>
  <si>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</si>
  <si>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</si>
  <si>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</si>
  <si>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</si>
  <si>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</si>
  <si>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</si>
  <si>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</si>
  <si>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</si>
  <si>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</si>
  <si>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</si>
  <si>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</si>
  <si>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</si>
  <si>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</si>
  <si>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</si>
  <si>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</si>
  <si>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</si>
  <si>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</si>
  <si>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</si>
  <si>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</si>
  <si>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</si>
  <si>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</si>
  <si>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</si>
  <si>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</si>
  <si>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</si>
  <si>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</si>
  <si>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</si>
  <si>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</si>
  <si>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</si>
  <si>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</si>
  <si>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</si>
  <si>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</si>
  <si>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</si>
  <si>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</si>
  <si>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</si>
  <si>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</si>
  <si>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</si>
  <si>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</si>
  <si>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</si>
  <si>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</si>
  <si>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</si>
  <si>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</si>
  <si>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</si>
  <si>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</si>
  <si>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</si>
  <si>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</si>
  <si>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</si>
  <si>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</si>
  <si>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</si>
  <si>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</si>
  <si>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</si>
  <si>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</si>
  <si>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</si>
  <si>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</si>
  <si>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</si>
  <si>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</si>
  <si>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</si>
  <si>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</si>
  <si>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</si>
  <si>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</si>
  <si>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</si>
  <si>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</si>
  <si>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</si>
  <si>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</si>
  <si>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</si>
  <si>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</si>
  <si>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</si>
  <si>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</si>
  <si>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</si>
  <si>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</si>
  <si>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</si>
  <si>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</si>
  <si>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</si>
  <si>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</si>
  <si>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</si>
  <si>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</si>
  <si>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</si>
  <si>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</si>
  <si>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</si>
  <si>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</si>
  <si>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</si>
  <si>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</si>
  <si>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</si>
  <si>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</si>
  <si>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</si>
  <si>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</si>
  <si>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</si>
  <si>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</si>
  <si>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</si>
  <si>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</si>
  <si>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</si>
  <si>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</si>
  <si>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</si>
  <si>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</si>
  <si>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</si>
  <si>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</si>
  <si>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</si>
  <si>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</si>
  <si>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</si>
  <si>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</si>
  <si>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</si>
  <si>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</si>
  <si>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</si>
  <si>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</si>
  <si>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</si>
  <si>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</si>
  <si>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</si>
  <si>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</si>
  <si>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</si>
  <si>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</si>
  <si>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</si>
  <si>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</si>
  <si>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</si>
  <si>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</si>
  <si>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</si>
  <si>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</si>
  <si>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</si>
  <si>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</si>
  <si>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</si>
  <si>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</si>
  <si>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</si>
  <si>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</si>
  <si>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</si>
  <si>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</si>
  <si>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</si>
  <si>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</si>
  <si>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</si>
  <si>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</si>
  <si>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</si>
  <si>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</si>
  <si>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</si>
  <si>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</si>
  <si>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</si>
  <si>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</si>
  <si>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</si>
  <si>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</si>
  <si>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</si>
  <si>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</si>
  <si>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</si>
  <si>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</si>
  <si>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</si>
  <si>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</si>
  <si>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</si>
  <si>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</si>
  <si>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</si>
  <si>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</si>
  <si>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</si>
  <si>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</si>
  <si>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</si>
  <si>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</si>
  <si>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</si>
  <si>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</si>
  <si>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</si>
  <si>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</si>
  <si>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</si>
  <si>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</si>
  <si>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</si>
  <si>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</si>
  <si>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</si>
  <si>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</si>
  <si>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</si>
  <si>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</si>
  <si>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</si>
  <si>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</si>
  <si>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</si>
  <si>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</si>
  <si>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</si>
  <si>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</si>
  <si>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</si>
  <si>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</si>
  <si>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</si>
  <si>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</si>
  <si>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</si>
  <si>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</si>
  <si>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</si>
  <si>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</si>
  <si>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</si>
  <si>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</si>
  <si>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</si>
  <si>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</si>
  <si>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</si>
  <si>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</si>
  <si>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</si>
  <si>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</si>
  <si>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</si>
  <si>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</si>
  <si>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</si>
  <si>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</si>
  <si>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</si>
  <si>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</si>
  <si>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</si>
  <si>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</si>
  <si>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</si>
  <si>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</si>
  <si>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</si>
  <si>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</si>
  <si>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</si>
  <si>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</si>
  <si>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</si>
  <si>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</si>
  <si>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</si>
  <si>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</si>
  <si>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</si>
  <si>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</si>
  <si>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</si>
  <si>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</si>
  <si>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</si>
  <si>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</si>
  <si>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</si>
  <si>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</si>
  <si>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</si>
  <si>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</si>
  <si>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</si>
  <si>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</si>
  <si>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</si>
  <si>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</si>
  <si>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</si>
  <si>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</si>
  <si>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</si>
  <si>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</si>
  <si>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</si>
  <si>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</si>
  <si>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</si>
  <si>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</si>
  <si>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</si>
  <si>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</si>
  <si>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</si>
  <si>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</si>
  <si>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</si>
  <si>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</si>
  <si>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</si>
  <si>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</si>
  <si>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</si>
  <si>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</si>
  <si>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</si>
  <si>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</si>
  <si>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</si>
  <si>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</si>
  <si>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</si>
  <si>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</si>
  <si>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</si>
  <si>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</si>
  <si>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</si>
  <si>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</si>
  <si>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</si>
  <si>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</si>
  <si>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</si>
  <si>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</si>
  <si>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</si>
  <si>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</si>
  <si>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</si>
  <si>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</si>
  <si>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</si>
  <si>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</si>
  <si>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</si>
  <si>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</si>
  <si>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</si>
  <si>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</si>
  <si>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</si>
  <si>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</si>
  <si>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</si>
  <si>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</si>
  <si>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</si>
  <si>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</si>
  <si>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</si>
  <si>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</si>
  <si>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</si>
  <si>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</si>
  <si>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</si>
  <si>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</si>
  <si>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</si>
  <si>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</si>
  <si>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</si>
  <si>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</si>
  <si>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</si>
  <si>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</si>
  <si>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</si>
  <si>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</si>
  <si>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</si>
  <si>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</si>
  <si>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</si>
  <si>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</si>
  <si>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</si>
  <si>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</si>
  <si>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</si>
  <si>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</si>
  <si>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</si>
  <si>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</si>
  <si>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</si>
  <si>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</si>
  <si>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</si>
  <si>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</si>
  <si>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</si>
  <si>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</si>
  <si>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</si>
  <si>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</si>
  <si>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</si>
  <si>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</si>
  <si>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</si>
  <si>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</si>
  <si>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</si>
  <si>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</si>
  <si>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</si>
  <si>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</si>
  <si>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</si>
  <si>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</si>
  <si>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</si>
  <si>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</si>
  <si>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</si>
  <si>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</si>
  <si>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</si>
  <si>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</si>
  <si>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</si>
  <si>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</si>
  <si>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</si>
  <si>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</si>
  <si>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</si>
  <si>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</si>
  <si>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</si>
  <si>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</si>
  <si>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</si>
  <si>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</si>
  <si>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</si>
  <si>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</si>
  <si>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</si>
  <si>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</si>
  <si>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</si>
  <si>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</si>
  <si>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</si>
  <si>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</si>
  <si>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</si>
  <si>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</si>
  <si>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</si>
  <si>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</si>
  <si>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</si>
  <si>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</si>
  <si>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</si>
  <si>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</si>
  <si>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</si>
  <si>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</si>
  <si>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</si>
  <si>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</si>
  <si>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</si>
  <si>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</si>
  <si>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</si>
  <si>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</si>
  <si>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</si>
  <si>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</si>
  <si>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</si>
  <si>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</si>
  <si>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</si>
  <si>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</si>
  <si>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</si>
  <si>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</si>
  <si>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</si>
  <si>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</si>
  <si>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</si>
  <si>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</si>
  <si>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</si>
  <si>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</si>
  <si>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</si>
  <si>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</si>
  <si>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</si>
  <si>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</si>
  <si>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</si>
  <si>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</si>
  <si>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</si>
  <si>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</si>
  <si>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</si>
  <si>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</si>
  <si>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</si>
  <si>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</si>
  <si>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</si>
  <si>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</si>
  <si>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</si>
  <si>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</si>
  <si>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</si>
  <si>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</si>
  <si>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</si>
  <si>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</si>
  <si>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</si>
  <si>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</si>
  <si>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</si>
  <si>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</si>
  <si>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</si>
  <si>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</si>
  <si>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</si>
  <si>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</si>
  <si>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</si>
  <si>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</si>
  <si>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</si>
  <si>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</si>
  <si>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</si>
  <si>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</si>
  <si>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</si>
  <si>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</si>
  <si>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</si>
  <si>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</si>
  <si>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</si>
  <si>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</si>
  <si>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</si>
  <si>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</si>
  <si>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</si>
  <si>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</si>
  <si>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</si>
  <si>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</si>
  <si>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</si>
  <si>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</si>
  <si>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</si>
  <si>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</si>
  <si>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</si>
  <si>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</si>
  <si>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</si>
  <si>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</si>
  <si>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</si>
  <si>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</si>
  <si>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</si>
  <si>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</si>
  <si>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</si>
  <si>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</si>
  <si>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</si>
  <si>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</si>
  <si>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</si>
  <si>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</si>
  <si>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</si>
  <si>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</si>
  <si>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</si>
  <si>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</si>
  <si>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</si>
  <si>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</si>
  <si>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</si>
  <si>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</si>
  <si>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</si>
  <si>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</si>
  <si>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</si>
  <si>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</si>
  <si>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</si>
  <si>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</si>
  <si>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</si>
  <si>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</si>
  <si>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</si>
  <si>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</si>
  <si>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</si>
  <si>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</si>
  <si>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</si>
  <si>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</si>
  <si>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</si>
  <si>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</si>
  <si>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</si>
  <si>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</si>
  <si>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</si>
  <si>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</si>
  <si>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</si>
  <si>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</si>
  <si>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</si>
  <si>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</si>
  <si>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</si>
  <si>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</si>
  <si>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</si>
  <si>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</si>
  <si>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</si>
  <si>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</si>
  <si>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</si>
  <si>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</si>
  <si>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</si>
  <si>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</si>
  <si>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</si>
  <si>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</si>
  <si>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</si>
  <si>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</si>
  <si>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</si>
  <si>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</si>
  <si>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</si>
  <si>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</si>
  <si>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</si>
  <si>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</si>
  <si>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</si>
  <si>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</si>
  <si>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</si>
  <si>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</si>
  <si>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</si>
  <si>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</si>
  <si>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</si>
  <si>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</si>
  <si>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</si>
  <si>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</si>
  <si>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</si>
  <si>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</si>
  <si>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</si>
  <si>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</si>
  <si>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</si>
  <si>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</si>
  <si>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</si>
  <si>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</si>
  <si>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</si>
  <si>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</si>
  <si>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</si>
  <si>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</si>
  <si>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</si>
  <si>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</si>
  <si>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</si>
  <si>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</si>
  <si>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</si>
  <si>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</si>
  <si>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</si>
  <si>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</si>
  <si>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</si>
  <si>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</si>
  <si>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</si>
  <si>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</si>
  <si>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</si>
  <si>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</si>
  <si>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</si>
  <si>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</si>
  <si>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</si>
  <si>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</si>
  <si>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</si>
  <si>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</si>
  <si>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</si>
  <si>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</si>
  <si>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</si>
  <si>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</si>
  <si>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</si>
  <si>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</si>
  <si>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</si>
  <si>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</si>
  <si>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</si>
  <si>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</si>
  <si>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</si>
  <si>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</si>
  <si>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</si>
  <si>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</si>
  <si>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</si>
  <si>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</si>
  <si>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</si>
  <si>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</si>
  <si>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</si>
  <si>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</si>
  <si>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</si>
  <si>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</si>
  <si>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</si>
  <si>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</si>
  <si>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</si>
  <si>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</si>
  <si>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</si>
  <si>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</si>
  <si>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</si>
  <si>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</si>
  <si>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</si>
  <si>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</si>
  <si>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</si>
  <si>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</si>
  <si>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</si>
  <si>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</si>
  <si>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</si>
  <si>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</si>
  <si>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</si>
  <si>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</si>
  <si>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</si>
  <si>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</si>
  <si>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</si>
  <si>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</si>
  <si>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</si>
  <si>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</si>
  <si>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</si>
  <si>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</si>
  <si>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</si>
  <si>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</si>
  <si>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</si>
  <si>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</si>
  <si>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</si>
  <si>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</si>
  <si>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</si>
  <si>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</si>
  <si>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</si>
  <si>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</si>
  <si>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</si>
  <si>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</si>
  <si>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</si>
  <si>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</si>
  <si>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</si>
  <si>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</si>
  <si>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</si>
  <si>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</si>
  <si>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</si>
  <si>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</si>
  <si>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</si>
  <si>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</si>
  <si>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</si>
  <si>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</si>
  <si>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</si>
  <si>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</si>
  <si>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</si>
  <si>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</si>
  <si>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</si>
  <si>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</si>
  <si>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</si>
  <si>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</si>
  <si>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</si>
  <si>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</si>
  <si>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</si>
  <si>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</si>
  <si>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</si>
  <si>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</si>
  <si>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</si>
  <si>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</si>
  <si>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</si>
  <si>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</si>
  <si>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</si>
  <si>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</si>
  <si>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</si>
  <si>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</si>
  <si>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</si>
  <si>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</si>
  <si>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</si>
  <si>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</si>
  <si>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</si>
  <si>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</si>
  <si>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</si>
  <si>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</si>
  <si>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</si>
  <si>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</si>
  <si>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</si>
  <si>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</si>
  <si>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</si>
  <si>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</si>
  <si>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</si>
  <si>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</si>
  <si>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</si>
  <si>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</si>
  <si>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</si>
  <si>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</si>
  <si>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</si>
  <si>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</si>
  <si>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</si>
  <si>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</si>
  <si>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</si>
  <si>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</si>
  <si>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</si>
  <si>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</si>
  <si>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</si>
  <si>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</si>
  <si>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</si>
  <si>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</si>
  <si>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</si>
  <si>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</si>
  <si>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</si>
  <si>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</si>
  <si>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</si>
  <si>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</si>
  <si>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</si>
  <si>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</si>
  <si>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</si>
  <si>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</si>
  <si>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</si>
  <si>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</si>
  <si>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</si>
  <si>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</si>
  <si>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</si>
  <si>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</si>
  <si>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</si>
  <si>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</si>
  <si>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</si>
  <si>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</si>
  <si>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</si>
  <si>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</si>
  <si>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</si>
  <si>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</si>
  <si>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</si>
  <si>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</si>
  <si>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</si>
  <si>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</si>
  <si>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</si>
  <si>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</si>
  <si>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</si>
  <si>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</si>
  <si>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</si>
  <si>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</si>
  <si>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</si>
  <si>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</si>
  <si>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</si>
  <si>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</si>
  <si>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</si>
  <si>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</si>
  <si>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</si>
  <si>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</si>
  <si>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</si>
  <si>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</si>
  <si>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</si>
  <si>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</si>
  <si>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</si>
  <si>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</si>
  <si>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</si>
  <si>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</si>
  <si>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</si>
  <si>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</si>
  <si>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</si>
  <si>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</si>
  <si>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</si>
  <si>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</si>
  <si>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</si>
  <si>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</si>
  <si>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</si>
  <si>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</si>
  <si>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</si>
  <si>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</si>
  <si>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</si>
  <si>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</si>
  <si>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</si>
  <si>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</si>
  <si>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</si>
  <si>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</si>
  <si>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</si>
  <si>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</si>
  <si>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</si>
  <si>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</si>
  <si>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</si>
  <si>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</si>
  <si>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</si>
  <si>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</si>
  <si>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</si>
  <si>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</si>
  <si>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</si>
  <si>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</si>
  <si>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</si>
  <si>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</si>
  <si>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</si>
  <si>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</si>
  <si>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</si>
  <si>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</si>
  <si>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</si>
  <si>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</si>
  <si>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</si>
  <si>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</si>
  <si>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</si>
  <si>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</si>
  <si>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</si>
  <si>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</si>
  <si>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</si>
  <si>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</si>
  <si>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</si>
  <si>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</si>
  <si>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</si>
  <si>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</si>
  <si>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</si>
  <si>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</si>
  <si>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</si>
  <si>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</si>
  <si>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</si>
  <si>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</si>
  <si>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</si>
  <si>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</si>
  <si>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</si>
  <si>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</si>
  <si>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</si>
  <si>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</si>
  <si>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</si>
  <si>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</si>
  <si>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</si>
  <si>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</si>
  <si>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</si>
  <si>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</si>
  <si>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</si>
  <si>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</si>
  <si>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</si>
  <si>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</si>
  <si>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</si>
  <si>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</si>
  <si>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</si>
  <si>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</si>
  <si>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</si>
  <si>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</si>
  <si>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</si>
  <si>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</si>
  <si>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</si>
  <si>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</si>
  <si>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</si>
  <si>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</si>
  <si>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</si>
  <si>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</si>
  <si>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</si>
  <si>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</si>
  <si>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</si>
  <si>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</si>
  <si>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</si>
  <si>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</si>
  <si>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</si>
  <si>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</si>
  <si>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</si>
  <si>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</si>
  <si>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</si>
  <si>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</si>
  <si>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</si>
  <si>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</si>
  <si>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</si>
  <si>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</si>
  <si>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</si>
  <si>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</si>
  <si>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</si>
  <si>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</si>
  <si>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</si>
  <si>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</si>
  <si>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</si>
  <si>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</si>
  <si>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</si>
  <si>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</si>
  <si>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</si>
  <si>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</si>
  <si>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</si>
  <si>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</si>
  <si>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</si>
  <si>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</si>
  <si>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</si>
  <si>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</si>
  <si>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</si>
  <si>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</si>
  <si>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</si>
  <si>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</si>
  <si>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</si>
  <si>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</si>
  <si>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</si>
  <si>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</si>
  <si>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</si>
  <si>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</si>
  <si>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</si>
  <si>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</si>
  <si>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</si>
  <si>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</si>
  <si>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</si>
  <si>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</si>
  <si>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</si>
  <si>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</si>
  <si>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</si>
  <si>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</si>
  <si>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</si>
  <si>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</si>
  <si>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</si>
  <si>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</si>
  <si>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</si>
  <si>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</si>
  <si>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</si>
  <si>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</si>
  <si>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</si>
  <si>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</si>
  <si>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</si>
  <si>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</si>
  <si>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</si>
  <si>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</si>
  <si>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</si>
  <si>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</si>
  <si>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</si>
  <si>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</si>
  <si>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</si>
  <si>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</si>
  <si>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</si>
  <si>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</si>
  <si>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</si>
  <si>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</si>
  <si>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</si>
  <si>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</si>
  <si>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</si>
  <si>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</si>
  <si>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</si>
  <si>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</si>
  <si>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</si>
  <si>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</si>
  <si>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</si>
  <si>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</si>
  <si>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</si>
  <si>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</si>
  <si>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</si>
  <si>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</si>
  <si>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</si>
  <si>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</si>
  <si>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</si>
  <si>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</si>
  <si>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</si>
  <si>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</si>
  <si>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</si>
  <si>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</si>
  <si>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</si>
  <si>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</si>
  <si>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</si>
  <si>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</si>
  <si>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</si>
  <si>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</si>
  <si>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</si>
  <si>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</si>
  <si>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</si>
  <si>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</si>
  <si>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</si>
  <si>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</si>
  <si>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</si>
  <si>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</si>
  <si>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</si>
  <si>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</si>
  <si>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</si>
  <si>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</si>
  <si>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</si>
  <si>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</si>
  <si>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</si>
  <si>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</si>
  <si>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</si>
  <si>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</si>
  <si>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</si>
  <si>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</si>
  <si>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</si>
  <si>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</si>
  <si>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</si>
  <si>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</si>
  <si>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</si>
  <si>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</si>
  <si>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</si>
  <si>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</si>
  <si>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</si>
  <si>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</si>
  <si>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</si>
  <si>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</si>
  <si>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</si>
  <si>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</si>
  <si>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</si>
  <si>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</si>
  <si>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</si>
  <si>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</si>
  <si>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</si>
  <si>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</si>
  <si>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</si>
  <si>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</si>
  <si>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</si>
  <si>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</si>
  <si>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</si>
  <si>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</si>
  <si>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</si>
  <si>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</si>
  <si>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</si>
  <si>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</si>
  <si>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</si>
  <si>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</si>
  <si>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</si>
  <si>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</si>
  <si>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</si>
  <si>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</si>
  <si>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</si>
  <si>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</si>
  <si>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</si>
  <si>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</si>
  <si>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</si>
  <si>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</si>
  <si>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</si>
  <si>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</si>
  <si>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</si>
  <si>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</si>
  <si>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</si>
  <si>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</si>
  <si>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</si>
  <si>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</si>
  <si>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</si>
  <si>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</si>
  <si>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</si>
  <si>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</si>
  <si>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</si>
  <si>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</si>
  <si>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</si>
  <si>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</si>
  <si>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</si>
  <si>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</si>
  <si>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</si>
  <si>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</si>
  <si>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</si>
  <si>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</si>
  <si>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</si>
  <si>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</si>
  <si>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</si>
  <si>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</si>
  <si>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</si>
  <si>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</si>
  <si>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</si>
  <si>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</si>
  <si>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</si>
  <si>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</si>
  <si>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</si>
  <si>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</si>
  <si>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</si>
  <si>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</si>
  <si>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</si>
  <si>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</si>
  <si>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</si>
  <si>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</si>
  <si>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</si>
  <si>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</si>
  <si>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</si>
  <si>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</si>
  <si>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</si>
  <si>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</si>
  <si>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</si>
  <si>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</si>
  <si>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</si>
  <si>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</si>
  <si>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</si>
  <si>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</si>
  <si>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</si>
  <si>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</si>
  <si>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</si>
  <si>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</si>
  <si>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</si>
  <si>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</si>
  <si>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</si>
  <si>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</si>
  <si>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</si>
  <si>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</si>
  <si>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</si>
  <si>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</si>
  <si>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</si>
  <si>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</si>
  <si>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</si>
  <si>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</si>
  <si>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</si>
  <si>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</si>
  <si>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</si>
  <si>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</si>
  <si>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</si>
  <si>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</si>
  <si>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</si>
  <si>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</si>
  <si>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</si>
  <si>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</si>
  <si>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</si>
  <si>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</si>
  <si>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</si>
  <si>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</si>
  <si>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</si>
  <si>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</si>
  <si>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</si>
  <si>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</si>
  <si>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</si>
  <si>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</si>
  <si>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</si>
  <si>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</si>
  <si>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</si>
  <si>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</si>
  <si>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</si>
  <si>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</si>
  <si>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</si>
  <si>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</si>
  <si>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</si>
  <si>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</si>
  <si>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</si>
  <si>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</si>
  <si>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</si>
  <si>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</si>
  <si>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</si>
  <si>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</si>
  <si>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</si>
  <si>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</si>
  <si>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</si>
  <si>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</si>
  <si>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</si>
  <si>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</si>
  <si>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</si>
  <si>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</si>
  <si>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</si>
  <si>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</si>
  <si>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</si>
  <si>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</si>
  <si>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</si>
  <si>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</si>
  <si>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</si>
  <si>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</si>
  <si>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</si>
  <si>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</si>
  <si>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</si>
  <si>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</si>
  <si>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</si>
  <si>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</si>
  <si>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</si>
  <si>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</si>
  <si>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</si>
  <si>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</si>
  <si>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</si>
  <si>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</si>
  <si>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</si>
  <si>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</si>
  <si>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</si>
  <si>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</si>
  <si>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</si>
  <si>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</si>
  <si>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</si>
  <si>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</si>
  <si>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</si>
  <si>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</si>
  <si>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</si>
  <si>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</si>
  <si>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</si>
  <si>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</si>
  <si>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</si>
  <si>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</si>
  <si>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</si>
  <si>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</si>
  <si>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</si>
  <si>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</si>
  <si>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</si>
  <si>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</si>
  <si>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</si>
  <si>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</si>
  <si>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</si>
  <si>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</si>
  <si>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</si>
  <si>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</si>
  <si>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</si>
  <si>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</si>
  <si>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</si>
  <si>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</si>
  <si>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</si>
  <si>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</si>
  <si>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</si>
  <si>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</si>
  <si>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</si>
  <si>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</si>
  <si>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</si>
  <si>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</si>
  <si>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</si>
  <si>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</si>
  <si>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</si>
  <si>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</si>
  <si>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</si>
  <si>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</si>
  <si>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</si>
  <si>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</si>
  <si>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</si>
  <si>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</si>
  <si>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</si>
  <si>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</si>
  <si>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</si>
  <si>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</si>
  <si>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</si>
  <si>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</si>
  <si>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</si>
  <si>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</si>
  <si>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</si>
  <si>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</si>
  <si>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</si>
  <si>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</si>
  <si>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</si>
  <si>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</si>
  <si>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</si>
  <si>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</si>
  <si>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</si>
  <si>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</si>
  <si>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</si>
  <si>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</si>
  <si>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</si>
  <si>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</si>
  <si>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</si>
  <si>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</si>
  <si>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</si>
  <si>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</si>
  <si>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</si>
  <si>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</si>
  <si>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</si>
  <si>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</si>
  <si>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</si>
  <si>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</si>
  <si>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</si>
  <si>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</si>
  <si>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</si>
  <si>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</si>
  <si>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</si>
  <si>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</si>
  <si>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</si>
  <si>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</si>
  <si>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</si>
  <si>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</si>
  <si>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</si>
  <si>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</si>
  <si>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</si>
  <si>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</si>
  <si>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</si>
  <si>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</si>
  <si>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</si>
  <si>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</si>
  <si>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</si>
  <si>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</si>
  <si>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</si>
  <si>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</si>
  <si>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</si>
  <si>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</si>
  <si>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</si>
  <si>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</si>
  <si>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</si>
  <si>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</si>
  <si>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</si>
  <si>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</si>
  <si>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</si>
  <si>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</si>
  <si>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</si>
  <si>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</si>
  <si>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</si>
  <si>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</si>
  <si>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</si>
  <si>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</si>
  <si>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</si>
  <si>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</si>
  <si>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</si>
  <si>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</si>
  <si>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</si>
  <si>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</si>
  <si>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</si>
  <si>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</si>
  <si>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</si>
  <si>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</si>
  <si>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</si>
  <si>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</si>
  <si>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</si>
  <si>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</si>
  <si>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</si>
  <si>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</si>
  <si>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</si>
  <si>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</si>
  <si>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</si>
  <si>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</si>
  <si>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</si>
  <si>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</si>
  <si>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</si>
  <si>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</si>
  <si>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</si>
  <si>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</si>
  <si>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</si>
  <si>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</si>
  <si>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</si>
  <si>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</si>
  <si>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</si>
  <si>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</si>
  <si>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</si>
  <si>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</si>
  <si>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</si>
  <si>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</si>
  <si>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</si>
  <si>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</si>
  <si>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</si>
  <si>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</si>
  <si>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</si>
  <si>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</si>
  <si>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</si>
  <si>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</si>
  <si>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</si>
  <si>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</si>
  <si>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</si>
  <si>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</si>
  <si>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</si>
  <si>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</si>
  <si>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</si>
  <si>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</si>
  <si>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</si>
  <si>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</si>
  <si>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</si>
  <si>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</si>
  <si>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</si>
  <si>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</si>
  <si>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</si>
  <si>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</si>
  <si>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</si>
  <si>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</si>
  <si>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</si>
  <si>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</si>
  <si>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</si>
  <si>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</si>
  <si>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</si>
  <si>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</si>
  <si>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</si>
  <si>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</si>
  <si>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</si>
  <si>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</si>
  <si>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</si>
  <si>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</si>
  <si>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</si>
  <si>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</si>
  <si>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</si>
  <si>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</si>
  <si>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</si>
  <si>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</si>
  <si>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</si>
  <si>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</si>
  <si>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</si>
  <si>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</si>
  <si>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</si>
  <si>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</si>
  <si>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</si>
  <si>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</si>
  <si>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</si>
  <si>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</si>
  <si>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</si>
  <si>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</si>
  <si>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</si>
  <si>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</si>
  <si>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</si>
  <si>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</si>
  <si>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</si>
  <si>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</si>
  <si>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</si>
  <si>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</si>
  <si>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</si>
  <si>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</si>
  <si>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</si>
  <si>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</si>
  <si>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</si>
  <si>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</si>
  <si>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</si>
  <si>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</si>
  <si>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</si>
  <si>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</si>
  <si>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</si>
  <si>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</si>
  <si>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</si>
  <si>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</si>
  <si>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</si>
  <si>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</si>
  <si>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</si>
  <si>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</si>
  <si>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</si>
  <si>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</si>
  <si>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</si>
  <si>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</si>
  <si>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</si>
  <si>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</si>
  <si>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</si>
  <si>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</si>
  <si>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</si>
  <si>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</si>
  <si>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</si>
  <si>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</si>
  <si>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</si>
  <si>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</si>
  <si>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</si>
  <si>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</si>
  <si>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</si>
  <si>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</si>
  <si>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</si>
  <si>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</si>
  <si>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</si>
  <si>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</si>
  <si>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</si>
  <si>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</si>
  <si>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</si>
  <si>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</si>
  <si>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</si>
  <si>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</si>
  <si>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</si>
  <si>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</si>
  <si>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</si>
  <si>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</si>
  <si>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</si>
  <si>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</si>
  <si>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</si>
  <si>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</si>
  <si>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</si>
  <si>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</si>
  <si>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</si>
  <si>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</si>
  <si>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</si>
  <si>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</si>
  <si>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</si>
  <si>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</si>
  <si>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</si>
  <si>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</si>
  <si>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</si>
  <si>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</si>
  <si>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</si>
  <si>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</si>
  <si>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</si>
  <si>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</si>
  <si>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</si>
  <si>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</si>
  <si>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</si>
  <si>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</si>
  <si>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</si>
  <si>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</si>
  <si>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</si>
  <si>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</si>
  <si>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</si>
  <si>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</si>
  <si>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</si>
  <si>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</si>
  <si>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</si>
  <si>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</si>
  <si>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</si>
  <si>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</si>
  <si>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</si>
  <si>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</si>
  <si>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</si>
  <si>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</si>
  <si>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</si>
  <si>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</si>
  <si>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</si>
  <si>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</si>
  <si>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</si>
  <si>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</si>
  <si>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</si>
  <si>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</si>
  <si>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</si>
  <si>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</si>
  <si>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</si>
  <si>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</si>
  <si>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</si>
  <si>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</si>
  <si>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</si>
  <si>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</si>
  <si>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</si>
  <si>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</si>
  <si>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</si>
  <si>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</si>
  <si>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</si>
  <si>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</si>
  <si>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</si>
  <si>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</si>
  <si>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</si>
  <si>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</si>
  <si>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</si>
  <si>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</si>
  <si>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</si>
  <si>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</si>
  <si>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</si>
  <si>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</si>
  <si>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</si>
  <si>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</si>
  <si>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</si>
  <si>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</si>
  <si>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</si>
  <si>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</si>
  <si>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</si>
  <si>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</si>
  <si>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</si>
  <si>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</si>
  <si>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</si>
  <si>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</si>
  <si>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</si>
  <si>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</si>
  <si>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</si>
  <si>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</si>
  <si>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</si>
  <si>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</si>
  <si>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</si>
  <si>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</si>
  <si>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</si>
  <si>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</si>
  <si>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</si>
  <si>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</si>
  <si>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</si>
  <si>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</si>
  <si>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</si>
  <si>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</si>
  <si>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</si>
  <si>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</si>
  <si>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</si>
  <si>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</si>
  <si>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</si>
  <si>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</si>
  <si>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</si>
  <si>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</si>
  <si>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</si>
  <si>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</si>
  <si>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</si>
  <si>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</si>
  <si>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</si>
  <si>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</si>
  <si>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</si>
  <si>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</si>
  <si>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</si>
  <si>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</si>
  <si>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</si>
  <si>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</si>
  <si>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</si>
  <si>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</si>
  <si>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</si>
  <si>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</si>
  <si>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</si>
  <si>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</si>
  <si>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</si>
  <si>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</si>
  <si>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</si>
  <si>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</si>
  <si>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</si>
  <si>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</si>
  <si>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</si>
  <si>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</si>
  <si>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</si>
  <si>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</si>
  <si>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</si>
  <si>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</si>
  <si>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</si>
  <si>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</si>
  <si>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</si>
  <si>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</si>
  <si>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</si>
  <si>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</si>
  <si>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</si>
  <si>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</si>
  <si>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</si>
  <si>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</si>
  <si>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</si>
  <si>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</si>
  <si>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</si>
  <si>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</si>
  <si>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</si>
  <si>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</si>
  <si>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</si>
  <si>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</si>
  <si>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</si>
  <si>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</si>
  <si>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</si>
  <si>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</si>
  <si>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</si>
  <si>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</si>
  <si>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</si>
  <si>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</si>
  <si>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</si>
  <si>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</si>
  <si>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</si>
  <si>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</si>
  <si>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</si>
  <si>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</si>
  <si>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</si>
  <si>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</si>
  <si>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</si>
  <si>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</si>
  <si>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</si>
  <si>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</si>
  <si>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</si>
  <si>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</si>
  <si>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</si>
  <si>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</si>
  <si>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</si>
  <si>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</si>
  <si>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</si>
  <si>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</si>
  <si>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</si>
  <si>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</si>
  <si>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</si>
  <si>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</si>
  <si>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</si>
  <si>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</si>
  <si>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</si>
  <si>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</si>
  <si>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</si>
  <si>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</si>
  <si>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</si>
  <si>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</si>
  <si>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</si>
  <si>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</si>
  <si>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</si>
  <si>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</si>
  <si>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</si>
  <si>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</si>
  <si>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</si>
  <si>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</si>
  <si>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</si>
  <si>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</si>
  <si>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</si>
  <si>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</si>
  <si>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</si>
  <si>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</si>
  <si>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</si>
  <si>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</si>
  <si>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</si>
  <si>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</si>
  <si>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</si>
  <si>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</si>
  <si>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</si>
  <si>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</si>
  <si>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</si>
  <si>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</si>
  <si>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</si>
  <si>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</si>
  <si>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</si>
  <si>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</si>
  <si>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</si>
  <si>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</si>
  <si>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</si>
  <si>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</si>
  <si>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</si>
  <si>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</si>
  <si>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</si>
  <si>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</si>
  <si>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</si>
  <si>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</si>
  <si>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</si>
  <si>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</si>
  <si>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</si>
  <si>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</si>
  <si>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</si>
  <si>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</si>
  <si>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</si>
  <si>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</si>
  <si>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</si>
  <si>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</si>
  <si>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</si>
  <si>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</si>
  <si>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</si>
  <si>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</si>
  <si>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</si>
  <si>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</si>
  <si>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</si>
  <si>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</si>
  <si>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</si>
  <si>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</si>
  <si>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</si>
  <si>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</si>
  <si>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</si>
  <si>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</si>
  <si>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</si>
  <si>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</si>
  <si>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</si>
  <si>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</si>
  <si>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</si>
  <si>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</si>
  <si>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</si>
  <si>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</si>
  <si>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</si>
  <si>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</si>
  <si>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</si>
  <si>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</si>
  <si>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</si>
  <si>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</si>
  <si>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</si>
  <si>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</si>
  <si>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</si>
  <si>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</si>
  <si>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</si>
  <si>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</si>
  <si>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</si>
  <si>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</si>
  <si>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</si>
  <si>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</si>
  <si>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</si>
  <si>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</si>
  <si>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</si>
  <si>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</si>
  <si>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</si>
  <si>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</si>
  <si>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</si>
  <si>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</si>
  <si>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</si>
  <si>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</si>
  <si>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</si>
  <si>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</si>
  <si>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</si>
  <si>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</si>
  <si>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</si>
  <si>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</si>
  <si>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</si>
  <si>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</si>
  <si>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</si>
  <si>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</si>
  <si>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</si>
  <si>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</si>
  <si>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</si>
  <si>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</si>
  <si>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</si>
  <si>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</si>
  <si>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</si>
  <si>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</si>
  <si>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</si>
  <si>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</si>
  <si>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</si>
  <si>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</si>
  <si>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</si>
  <si>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</si>
  <si>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</si>
  <si>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</si>
  <si>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</si>
  <si>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</si>
  <si>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</si>
  <si>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</si>
  <si>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</si>
  <si>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</si>
  <si>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</si>
  <si>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</si>
  <si>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</si>
  <si>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</si>
  <si>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</si>
  <si>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</si>
  <si>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</si>
  <si>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</si>
  <si>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</si>
  <si>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</si>
  <si>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</si>
  <si>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</si>
  <si>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</si>
  <si>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</si>
  <si>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</si>
  <si>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</si>
  <si>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</si>
  <si>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</si>
  <si>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</si>
  <si>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</si>
  <si>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</si>
  <si>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</si>
  <si>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</si>
  <si>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</si>
  <si>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</si>
  <si>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</si>
  <si>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</si>
  <si>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</si>
  <si>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</si>
  <si>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</si>
  <si>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</si>
  <si>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</si>
  <si>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</si>
  <si>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</si>
  <si>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</si>
  <si>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</si>
  <si>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</si>
  <si>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</si>
  <si>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</si>
  <si>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</si>
  <si>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</si>
  <si>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</si>
  <si>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</si>
  <si>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</si>
  <si>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</si>
  <si>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</si>
  <si>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</si>
  <si>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</si>
  <si>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</si>
  <si>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</si>
  <si>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</si>
  <si>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</si>
  <si>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</si>
  <si>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</si>
  <si>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</si>
  <si>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</si>
  <si>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</si>
  <si>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</si>
  <si>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</si>
  <si>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</si>
  <si>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</si>
  <si>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</si>
  <si>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</si>
  <si>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</si>
  <si>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</si>
  <si>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</si>
  <si>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</si>
  <si>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</si>
  <si>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</si>
  <si>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</si>
  <si>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</si>
  <si>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</si>
  <si>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</si>
  <si>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</si>
  <si>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</si>
  <si>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</si>
  <si>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</si>
  <si>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</si>
  <si>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</si>
  <si>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</si>
  <si>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</si>
  <si>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</si>
  <si>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</si>
  <si>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</si>
  <si>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</si>
  <si>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</si>
  <si>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</si>
  <si>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</si>
  <si>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</si>
  <si>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</si>
  <si>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</si>
  <si>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</si>
  <si>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</si>
  <si>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</si>
  <si>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</si>
  <si>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</si>
  <si>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</si>
  <si>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</si>
  <si>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</si>
  <si>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</si>
  <si>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</si>
  <si>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</si>
  <si>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</si>
  <si>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</si>
  <si>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</si>
  <si>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</si>
  <si>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</si>
  <si>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</si>
  <si>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</si>
  <si>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</si>
  <si>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</si>
  <si>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</si>
  <si>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</si>
  <si>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</si>
  <si>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</si>
  <si>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</si>
  <si>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</si>
  <si>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</si>
  <si>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</si>
  <si>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</si>
  <si>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</si>
  <si>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</si>
  <si>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</si>
  <si>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</si>
  <si>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</si>
  <si>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</si>
  <si>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</si>
  <si>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</si>
  <si>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</si>
  <si>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</si>
  <si>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</si>
  <si>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</si>
  <si>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</si>
  <si>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</si>
  <si>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</si>
  <si>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</si>
  <si>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</si>
  <si>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</si>
  <si>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</si>
  <si>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</si>
  <si>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</si>
  <si>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</si>
  <si>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</si>
  <si>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</si>
  <si>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</si>
  <si>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</si>
  <si>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</si>
  <si>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</si>
  <si>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</si>
  <si>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</si>
  <si>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</si>
  <si>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</si>
  <si>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</si>
  <si>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</si>
  <si>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</si>
  <si>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</si>
  <si>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</si>
  <si>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</si>
  <si>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</si>
  <si>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</si>
  <si>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</si>
  <si>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</si>
  <si>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</si>
  <si>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</si>
  <si>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</si>
  <si>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</si>
  <si>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</si>
  <si>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</si>
  <si>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</si>
  <si>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</si>
  <si>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</si>
  <si>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</si>
  <si>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</si>
  <si>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</si>
  <si>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</si>
  <si>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</si>
  <si>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</si>
  <si>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</si>
  <si>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</si>
  <si>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</si>
  <si>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</si>
  <si>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</si>
  <si>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</si>
  <si>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</si>
  <si>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</si>
  <si>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</si>
  <si>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</si>
  <si>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</si>
  <si>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</si>
  <si>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</si>
  <si>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</si>
  <si>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</si>
  <si>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</si>
  <si>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</si>
  <si>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</si>
  <si>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</si>
  <si>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</si>
  <si>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</si>
  <si>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</si>
  <si>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</si>
  <si>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</si>
  <si>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</si>
  <si>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</si>
  <si>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</si>
  <si>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</si>
  <si>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</si>
  <si>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</si>
  <si>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</si>
  <si>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</si>
  <si>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</si>
  <si>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</si>
  <si>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</si>
  <si>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</si>
  <si>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</si>
  <si>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</si>
  <si>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</si>
  <si>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</si>
  <si>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</si>
  <si>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</si>
  <si>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</si>
  <si>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</si>
  <si>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</si>
  <si>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</si>
  <si>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</si>
  <si>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</si>
  <si>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</si>
  <si>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</si>
  <si>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</si>
  <si>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</si>
  <si>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</si>
  <si>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</si>
  <si>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</si>
  <si>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</si>
  <si>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</si>
  <si>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</si>
  <si>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</si>
  <si>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</si>
  <si>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</si>
  <si>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</si>
  <si>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</si>
  <si>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</si>
  <si>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</si>
  <si>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</si>
  <si>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</si>
  <si>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</si>
  <si>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</si>
  <si>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</si>
  <si>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</si>
  <si>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</si>
  <si>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</si>
  <si>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</si>
  <si>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</si>
  <si>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</si>
  <si>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</si>
  <si>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</si>
  <si>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</si>
  <si>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</si>
  <si>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</si>
  <si>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</si>
  <si>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</si>
  <si>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</si>
  <si>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</si>
  <si>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</si>
  <si>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</si>
  <si>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</si>
  <si>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</si>
  <si>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</si>
  <si>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</si>
  <si>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</si>
  <si>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</si>
  <si>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</si>
  <si>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</si>
  <si>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</si>
  <si>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</si>
  <si>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</si>
  <si>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</si>
  <si>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</si>
  <si>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</si>
  <si>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</si>
  <si>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</si>
  <si>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</si>
  <si>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</si>
  <si>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</si>
  <si>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</si>
  <si>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</si>
  <si>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</si>
  <si>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</si>
  <si>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</si>
  <si>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</si>
  <si>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</si>
  <si>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</si>
  <si>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</si>
  <si>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</si>
  <si>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</si>
  <si>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</si>
  <si>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</si>
  <si>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</si>
  <si>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</si>
  <si>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</si>
  <si>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</si>
  <si>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</si>
  <si>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</si>
  <si>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</si>
  <si>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</si>
  <si>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</si>
  <si>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</si>
  <si>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</si>
  <si>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</si>
  <si>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</si>
  <si>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</si>
  <si>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</si>
  <si>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</si>
  <si>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</si>
  <si>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</si>
  <si>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</si>
  <si>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</si>
  <si>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</si>
  <si>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</si>
  <si>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</si>
  <si>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</si>
  <si>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</si>
  <si>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</si>
  <si>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</si>
  <si>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</si>
  <si>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</si>
  <si>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</si>
  <si>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</si>
  <si>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</si>
  <si>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</si>
  <si>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</si>
  <si>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</si>
  <si>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</si>
  <si>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</si>
  <si>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</si>
  <si>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</si>
  <si>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</si>
  <si>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</si>
  <si>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</si>
  <si>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</si>
  <si>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</si>
  <si>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</si>
  <si>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</si>
  <si>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</si>
  <si>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</si>
  <si>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</si>
  <si>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</si>
  <si>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</si>
  <si>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</si>
  <si>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</si>
  <si>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</si>
  <si>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</si>
  <si>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</si>
  <si>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</si>
  <si>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</si>
  <si>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</si>
  <si>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</si>
  <si>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</si>
  <si>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</si>
  <si>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</si>
  <si>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</si>
  <si>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</si>
  <si>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</si>
  <si>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</si>
  <si>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</si>
  <si>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</si>
  <si>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</si>
  <si>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</si>
  <si>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</si>
  <si>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</si>
  <si>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</si>
  <si>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</si>
  <si>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</si>
  <si>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</si>
  <si>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</si>
  <si>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</si>
  <si>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</si>
  <si>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</si>
  <si>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</si>
  <si>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</si>
  <si>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</si>
  <si>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</si>
  <si>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</si>
  <si>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</si>
  <si>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</si>
  <si>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</si>
  <si>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</si>
  <si>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</si>
  <si>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</si>
  <si>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</si>
  <si>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</si>
  <si>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</si>
  <si>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</si>
  <si>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</si>
  <si>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</si>
  <si>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</si>
  <si>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</si>
  <si>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</si>
  <si>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</si>
  <si>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</si>
  <si>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</si>
  <si>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</si>
  <si>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</si>
  <si>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</si>
  <si>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</si>
  <si>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</si>
  <si>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</si>
  <si>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</si>
  <si>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</si>
  <si>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</si>
  <si>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</si>
  <si>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</si>
  <si>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</si>
  <si>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</si>
  <si>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</si>
  <si>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</si>
  <si>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</si>
  <si>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</si>
  <si>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</si>
  <si>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</si>
  <si>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</si>
  <si>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</si>
  <si>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</si>
  <si>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</si>
  <si>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</si>
  <si>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</si>
  <si>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</si>
  <si>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</si>
  <si>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</si>
  <si>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</si>
  <si>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</si>
  <si>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</si>
  <si>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</si>
  <si>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</si>
  <si>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</si>
  <si>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</si>
  <si>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</si>
  <si>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</si>
  <si>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</si>
  <si>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</si>
  <si>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</si>
  <si>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</si>
  <si>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</si>
  <si>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</si>
  <si>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</si>
  <si>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</si>
  <si>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</si>
  <si>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</si>
  <si>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</si>
  <si>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</si>
  <si>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</si>
  <si>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</si>
  <si>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</si>
  <si>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</si>
  <si>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</si>
  <si>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</si>
  <si>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</si>
  <si>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</si>
  <si>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</si>
  <si>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</si>
  <si>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</si>
  <si>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</si>
  <si>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</si>
  <si>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</si>
  <si>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</si>
  <si>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</si>
  <si>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</si>
  <si>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</si>
  <si>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</si>
  <si>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</si>
  <si>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</si>
  <si>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</si>
  <si>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</si>
  <si>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</si>
  <si>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</si>
  <si>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</si>
  <si>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</si>
  <si>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</si>
  <si>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</si>
  <si>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</si>
  <si>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</si>
  <si>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</si>
  <si>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</si>
  <si>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</si>
  <si>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</si>
  <si>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</si>
  <si>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</si>
  <si>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</si>
  <si>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</si>
  <si>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</si>
  <si>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</si>
  <si>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</si>
  <si>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</si>
  <si>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</si>
  <si>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</si>
  <si>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</si>
  <si>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</si>
  <si>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</si>
  <si>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</si>
  <si>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</si>
  <si>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</si>
  <si>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</si>
  <si>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</si>
  <si>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</si>
  <si>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</si>
  <si>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</si>
  <si>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</si>
  <si>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</si>
  <si>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</si>
  <si>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</si>
  <si>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</si>
  <si>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</si>
  <si>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</si>
  <si>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</si>
  <si>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</si>
  <si>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</si>
  <si>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</si>
  <si>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</si>
  <si>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</si>
  <si>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</si>
  <si>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</si>
  <si>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</si>
  <si>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</si>
  <si>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</si>
  <si>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</si>
  <si>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</si>
  <si>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</si>
  <si>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</si>
  <si>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</si>
  <si>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</si>
  <si>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</si>
  <si>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</si>
  <si>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</si>
  <si>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</si>
  <si>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</si>
  <si>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</si>
  <si>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</si>
  <si>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</si>
  <si>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</si>
  <si>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</si>
  <si>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</si>
  <si>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</si>
  <si>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</si>
  <si>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</si>
  <si>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</si>
  <si>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</si>
  <si>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</si>
  <si>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</si>
  <si>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</si>
  <si>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</si>
  <si>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</si>
  <si>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</si>
  <si>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</si>
  <si>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</si>
  <si>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</si>
  <si>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</si>
  <si>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</si>
  <si>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</si>
  <si>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</si>
  <si>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</si>
  <si>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</si>
  <si>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</si>
  <si>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</si>
  <si>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</si>
  <si>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</si>
  <si>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</si>
  <si>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</si>
  <si>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</si>
  <si>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</si>
  <si>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</si>
  <si>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</si>
  <si>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</si>
  <si>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</si>
  <si>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</si>
  <si>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</si>
  <si>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</si>
  <si>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</si>
  <si>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</si>
  <si>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</si>
  <si>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</si>
  <si>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</si>
  <si>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</si>
  <si>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</si>
  <si>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</si>
  <si>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</si>
  <si>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</si>
  <si>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</si>
  <si>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</si>
  <si>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</si>
  <si>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</si>
  <si>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</si>
  <si>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</si>
  <si>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</si>
  <si>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</si>
  <si>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</si>
  <si>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</si>
  <si>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</si>
  <si>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</si>
  <si>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</si>
  <si>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</si>
  <si>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</si>
  <si>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</si>
  <si>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</si>
  <si>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</si>
  <si>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</si>
  <si>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</si>
  <si>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</si>
  <si>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</si>
  <si>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</si>
  <si>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</si>
  <si>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</si>
  <si>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</si>
  <si>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</si>
  <si>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</si>
  <si>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</si>
  <si>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</si>
  <si>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</si>
  <si>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</si>
  <si>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</si>
  <si>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</si>
  <si>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</si>
  <si>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</si>
  <si>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</si>
  <si>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</si>
  <si>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</si>
  <si>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</si>
  <si>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</si>
  <si>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</si>
  <si>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</si>
  <si>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</si>
  <si>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</si>
  <si>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</si>
  <si>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</si>
  <si>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</si>
  <si>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</si>
  <si>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</si>
  <si>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</si>
  <si>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</si>
  <si>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</si>
  <si>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</si>
  <si>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</si>
  <si>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</si>
  <si>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</si>
  <si>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</si>
  <si>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</si>
  <si>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</si>
  <si>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</si>
  <si>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</si>
  <si>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</si>
  <si>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</si>
  <si>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</si>
  <si>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</si>
  <si>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</si>
  <si>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</si>
  <si>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</si>
  <si>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</si>
  <si>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</si>
  <si>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</si>
  <si>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</si>
  <si>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</si>
  <si>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</si>
  <si>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</si>
  <si>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</si>
  <si>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</si>
  <si>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</si>
  <si>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</si>
  <si>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</si>
  <si>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</si>
  <si>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</si>
  <si>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</si>
  <si>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</si>
  <si>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</si>
  <si>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</si>
  <si>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</si>
  <si>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</si>
  <si>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</si>
  <si>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</si>
  <si>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</si>
  <si>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</si>
  <si>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</si>
  <si>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</si>
  <si>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</si>
  <si>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</si>
  <si>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</si>
  <si>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</si>
  <si>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</si>
  <si>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</si>
  <si>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</si>
  <si>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</si>
  <si>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</si>
  <si>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</si>
  <si>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</si>
  <si>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</si>
  <si>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</si>
  <si>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</si>
  <si>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</si>
  <si>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</si>
  <si>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</si>
  <si>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</si>
  <si>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</si>
  <si>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</si>
  <si>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</si>
  <si>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</si>
  <si>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</si>
  <si>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</si>
  <si>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</si>
  <si>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</si>
  <si>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</si>
  <si>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</si>
  <si>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</si>
  <si>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</si>
  <si>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</si>
  <si>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</si>
  <si>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</si>
  <si>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</si>
  <si>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</si>
  <si>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</si>
  <si>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</si>
  <si>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</si>
  <si>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</si>
  <si>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</si>
  <si>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</si>
  <si>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</si>
  <si>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</si>
  <si>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</si>
  <si>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</si>
  <si>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</si>
  <si>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</si>
  <si>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</si>
  <si>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</si>
  <si>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</si>
  <si>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</si>
  <si>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</si>
  <si>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</si>
  <si>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</si>
  <si>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</si>
  <si>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</si>
  <si>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</si>
  <si>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</si>
  <si>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</si>
  <si>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</si>
  <si>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</si>
  <si>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</si>
  <si>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</si>
  <si>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</si>
  <si>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</si>
  <si>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</si>
  <si>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</si>
  <si>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</si>
  <si>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</si>
  <si>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</si>
  <si>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</si>
  <si>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</si>
  <si>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</si>
  <si>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</si>
  <si>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</si>
  <si>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</si>
  <si>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</si>
  <si>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</si>
  <si>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</si>
  <si>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</si>
  <si>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</si>
  <si>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</si>
  <si>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</si>
  <si>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</si>
  <si>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</si>
  <si>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</si>
  <si>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</si>
  <si>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</si>
  <si>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</si>
  <si>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</si>
  <si>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</si>
  <si>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</si>
  <si>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</si>
  <si>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</si>
  <si>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</si>
  <si>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</si>
  <si>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</si>
  <si>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</si>
  <si>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</si>
  <si>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</si>
  <si>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</si>
  <si>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</si>
  <si>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</si>
  <si>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</si>
  <si>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</si>
  <si>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</si>
  <si>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</si>
  <si>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</si>
  <si>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</si>
  <si>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</si>
  <si>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</si>
  <si>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</si>
  <si>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</si>
  <si>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</si>
  <si>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</si>
  <si>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</si>
  <si>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</si>
  <si>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</si>
  <si>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</si>
  <si>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</si>
  <si>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</si>
  <si>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</si>
  <si>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</si>
  <si>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</si>
  <si>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</si>
  <si>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</si>
  <si>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</si>
  <si>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</si>
  <si>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</si>
  <si>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</si>
  <si>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</si>
  <si>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</si>
  <si>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</si>
  <si>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</si>
  <si>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</si>
  <si>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</si>
  <si>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</si>
  <si>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</si>
  <si>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</si>
  <si>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</si>
  <si>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</si>
  <si>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</si>
  <si>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</si>
  <si>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</si>
  <si>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</si>
  <si>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</si>
  <si>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</si>
  <si>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</si>
  <si>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</si>
  <si>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</si>
  <si>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</si>
  <si>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</si>
  <si>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</si>
  <si>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</si>
  <si>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</si>
  <si>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</si>
  <si>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</si>
  <si>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</si>
  <si>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</si>
  <si>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</si>
  <si>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</si>
  <si>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</si>
  <si>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</si>
  <si>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</si>
  <si>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</si>
  <si>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</si>
  <si>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</si>
  <si>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</si>
  <si>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</si>
  <si>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</si>
  <si>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</si>
  <si>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</si>
  <si>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</si>
  <si>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</si>
  <si>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</si>
  <si>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</si>
  <si>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</si>
  <si>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</si>
  <si>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</si>
  <si>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</si>
  <si>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</si>
  <si>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</si>
  <si>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</si>
  <si>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</si>
  <si>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</si>
  <si>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</si>
  <si>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</si>
  <si>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</si>
  <si>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</si>
  <si>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</si>
  <si>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</si>
  <si>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</si>
  <si>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</si>
  <si>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</si>
  <si>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</si>
  <si>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</si>
  <si>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</si>
  <si>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</si>
  <si>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</si>
  <si>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</si>
  <si>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</si>
  <si>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</si>
  <si>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</si>
  <si>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</si>
  <si>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</si>
  <si>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</si>
  <si>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</si>
  <si>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</si>
  <si>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</si>
  <si>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</si>
  <si>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</si>
  <si>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</si>
  <si>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</si>
  <si>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</si>
  <si>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</si>
  <si>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</si>
  <si>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</si>
  <si>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</si>
  <si>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</si>
  <si>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</si>
  <si>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</si>
  <si>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</si>
  <si>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</si>
  <si>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</si>
  <si>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</si>
  <si>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</si>
  <si>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</si>
  <si>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</si>
  <si>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</si>
  <si>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</si>
  <si>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</si>
  <si>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</si>
  <si>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</si>
  <si>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</si>
  <si>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</si>
  <si>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</si>
  <si>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</si>
  <si>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</si>
  <si>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</si>
  <si>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</si>
  <si>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</si>
  <si>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</si>
  <si>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</si>
  <si>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</si>
  <si>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</si>
  <si>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</si>
  <si>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</si>
  <si>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</si>
  <si>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</si>
  <si>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</si>
  <si>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</si>
  <si>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</si>
  <si>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</si>
  <si>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</si>
  <si>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</si>
  <si>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</si>
  <si>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</si>
  <si>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</si>
  <si>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</si>
  <si>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</si>
  <si>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</si>
  <si>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</si>
  <si>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</si>
  <si>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</si>
  <si>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</si>
  <si>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</si>
  <si>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</si>
  <si>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</si>
  <si>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</si>
  <si>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</si>
  <si>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</si>
  <si>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</si>
  <si>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</si>
  <si>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</si>
  <si>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</si>
  <si>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</si>
  <si>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</si>
  <si>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</si>
  <si>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</si>
  <si>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</si>
  <si>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</si>
  <si>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</si>
  <si>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</si>
  <si>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</si>
  <si>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</si>
  <si>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</si>
  <si>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</si>
  <si>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</si>
  <si>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</si>
  <si>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</si>
  <si>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</si>
  <si>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</si>
  <si>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</si>
  <si>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</si>
  <si>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</si>
  <si>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</si>
  <si>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</si>
  <si>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</si>
  <si>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</si>
  <si>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</si>
  <si>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</si>
  <si>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</si>
  <si>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</si>
  <si>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</si>
  <si>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</si>
  <si>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</si>
  <si>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</si>
  <si>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</si>
  <si>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</si>
  <si>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</si>
  <si>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</si>
  <si>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</si>
  <si>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</si>
  <si>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</si>
  <si>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</si>
  <si>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</si>
  <si>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</si>
  <si>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</si>
  <si>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</si>
  <si>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</si>
  <si>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</si>
  <si>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</si>
  <si>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</si>
  <si>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</si>
  <si>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</si>
  <si>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</si>
  <si>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</si>
  <si>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</si>
  <si>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</si>
  <si>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</si>
  <si>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</si>
  <si>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</si>
  <si>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</si>
  <si>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</si>
  <si>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</si>
  <si>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</si>
  <si>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</si>
  <si>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</si>
  <si>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</si>
  <si>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</si>
  <si>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</si>
  <si>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</si>
  <si>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</si>
  <si>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</si>
  <si>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</si>
  <si>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</si>
  <si>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</si>
  <si>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</si>
  <si>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</si>
  <si>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</si>
  <si>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</si>
  <si>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</si>
  <si>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</si>
  <si>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</si>
  <si>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</si>
  <si>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</si>
  <si>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</si>
  <si>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</si>
  <si>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</si>
  <si>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</si>
  <si>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</si>
  <si>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</si>
  <si>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</si>
  <si>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</si>
  <si>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</si>
  <si>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</si>
  <si>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</si>
  <si>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</si>
  <si>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</si>
  <si>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</si>
  <si>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</si>
  <si>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</si>
  <si>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</si>
  <si>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</si>
  <si>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</si>
  <si>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</si>
  <si>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</si>
  <si>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</si>
  <si>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</si>
  <si>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</si>
  <si>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</si>
  <si>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</si>
  <si>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</si>
  <si>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</si>
  <si>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</si>
  <si>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</si>
  <si>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</si>
  <si>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</si>
  <si>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</si>
  <si>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</si>
  <si>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</si>
  <si>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</si>
  <si>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</si>
  <si>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</si>
  <si>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</si>
  <si>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</si>
  <si>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</si>
  <si>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</si>
  <si>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</si>
  <si>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</si>
  <si>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</si>
  <si>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</si>
  <si>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</si>
  <si>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</si>
  <si>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</si>
  <si>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</si>
  <si>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</si>
  <si>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</si>
  <si>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</si>
  <si>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</si>
  <si>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</si>
  <si>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</si>
  <si>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</si>
  <si>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</si>
  <si>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</si>
  <si>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</si>
  <si>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</si>
  <si>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</si>
  <si>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</si>
  <si>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</si>
  <si>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</si>
  <si>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</si>
  <si>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</si>
  <si>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</si>
  <si>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</si>
  <si>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</si>
  <si>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</si>
  <si>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</si>
  <si>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</si>
  <si>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</si>
  <si>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</si>
  <si>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</si>
  <si>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</si>
  <si>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</si>
  <si>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</si>
  <si>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</si>
  <si>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</si>
  <si>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</si>
  <si>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</si>
  <si>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</si>
  <si>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</si>
  <si>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</si>
  <si>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</si>
  <si>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</si>
  <si>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</si>
  <si>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</si>
  <si>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</si>
  <si>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</si>
  <si>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</si>
  <si>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</si>
  <si>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</si>
  <si>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</si>
  <si>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</si>
  <si>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</si>
  <si>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</si>
  <si>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</si>
  <si>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</si>
  <si>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</si>
  <si>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</si>
  <si>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</si>
  <si>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</si>
  <si>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</si>
  <si>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</si>
  <si>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</si>
  <si>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</si>
  <si>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</si>
  <si>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</si>
  <si>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</si>
  <si>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</si>
  <si>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</si>
  <si>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</si>
  <si>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</si>
  <si>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</si>
  <si>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</si>
  <si>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</si>
  <si>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</si>
  <si>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</si>
  <si>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</si>
  <si>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</si>
  <si>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</si>
  <si>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</si>
  <si>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</si>
  <si>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</si>
  <si>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</si>
  <si>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</si>
  <si>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</si>
  <si>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</si>
  <si>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</si>
  <si>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</si>
  <si>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</si>
  <si>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</si>
  <si>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</si>
  <si>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</si>
  <si>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</si>
  <si>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</si>
  <si>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</si>
  <si>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</si>
  <si>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</si>
  <si>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</si>
  <si>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</si>
  <si>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</si>
  <si>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</si>
  <si>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</si>
  <si>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</si>
  <si>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</si>
  <si>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</si>
  <si>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</si>
  <si>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</si>
  <si>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</si>
  <si>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</si>
  <si>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</si>
  <si>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</si>
  <si>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</si>
  <si>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</si>
  <si>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</si>
  <si>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</si>
  <si>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</si>
  <si>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</si>
  <si>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</si>
  <si>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</si>
  <si>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</si>
  <si>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</si>
  <si>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</si>
  <si>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</si>
  <si>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</si>
  <si>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</si>
  <si>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</si>
  <si>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</si>
  <si>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</si>
  <si>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</si>
  <si>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</si>
  <si>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</si>
  <si>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</si>
  <si>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</si>
  <si>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</si>
  <si>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</si>
  <si>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</si>
  <si>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</si>
  <si>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</si>
  <si>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</si>
  <si>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</si>
  <si>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</si>
  <si>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</si>
  <si>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</si>
  <si>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</si>
  <si>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</si>
  <si>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</si>
  <si>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</si>
  <si>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</si>
  <si>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</si>
  <si>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</si>
  <si>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</si>
  <si>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</si>
  <si>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</si>
  <si>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</si>
  <si>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</si>
  <si>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</si>
  <si>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</si>
  <si>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</si>
  <si>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</si>
  <si>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</si>
  <si>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</si>
  <si>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</si>
  <si>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</si>
  <si>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</si>
  <si>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</si>
  <si>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</si>
  <si>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</si>
  <si>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</si>
  <si>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</si>
  <si>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</si>
  <si>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</si>
  <si>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</si>
  <si>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</si>
  <si>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</si>
  <si>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</si>
  <si>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</si>
  <si>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</si>
  <si>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</si>
  <si>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</si>
  <si>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</si>
  <si>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</si>
  <si>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</si>
  <si>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</si>
  <si>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</si>
  <si>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</si>
  <si>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</si>
  <si>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</si>
  <si>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</si>
  <si>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</si>
  <si>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</si>
  <si>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</si>
  <si>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</si>
  <si>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</si>
  <si>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</si>
  <si>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</si>
  <si>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</si>
  <si>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</si>
  <si>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</si>
  <si>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</si>
  <si>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</si>
  <si>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</si>
  <si>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</si>
  <si>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</si>
  <si>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</si>
  <si>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</si>
  <si>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</si>
  <si>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</si>
  <si>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</si>
  <si>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</si>
  <si>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</si>
  <si>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</si>
  <si>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</si>
  <si>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</si>
  <si>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</si>
  <si>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</si>
  <si>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</si>
  <si>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</si>
  <si>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</si>
  <si>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</si>
  <si>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</si>
  <si>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</si>
  <si>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</si>
  <si>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</si>
  <si>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</si>
  <si>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</si>
  <si>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</si>
  <si>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</si>
  <si>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</si>
  <si>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</si>
  <si>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</si>
  <si>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</si>
  <si>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</si>
  <si>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</si>
  <si>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</si>
  <si>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</si>
  <si>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</si>
  <si>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</si>
  <si>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</si>
  <si>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</si>
  <si>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</si>
  <si>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</si>
  <si>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</si>
  <si>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</si>
  <si>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</si>
  <si>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</si>
  <si>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</si>
  <si>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</si>
  <si>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</si>
  <si>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</si>
  <si>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</si>
  <si>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</si>
  <si>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</si>
  <si>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</si>
  <si>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</si>
  <si>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</si>
  <si>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</si>
  <si>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</si>
  <si>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</si>
  <si>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</si>
  <si>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</si>
  <si>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</si>
  <si>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</si>
  <si>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</si>
  <si>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</si>
  <si>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</si>
  <si>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</si>
  <si>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</si>
  <si>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</si>
  <si>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</si>
  <si>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</si>
  <si>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</si>
  <si>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</si>
  <si>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</si>
  <si>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</si>
  <si>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</si>
  <si>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</si>
  <si>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</si>
  <si>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</si>
  <si>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</si>
  <si>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</si>
  <si>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</si>
  <si>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</si>
  <si>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</si>
  <si>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</si>
  <si>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</si>
  <si>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</si>
  <si>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</si>
  <si>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</si>
  <si>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</si>
  <si>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</si>
  <si>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</si>
  <si>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</si>
  <si>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</si>
  <si>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</si>
  <si>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</si>
  <si>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</si>
  <si>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</si>
  <si>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</si>
  <si>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</si>
  <si>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</si>
  <si>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</si>
  <si>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</si>
  <si>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</si>
  <si>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</si>
  <si>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</si>
  <si>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</si>
  <si>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</si>
  <si>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</si>
  <si>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</si>
  <si>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</si>
  <si>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</si>
  <si>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</si>
  <si>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</si>
  <si>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</si>
  <si>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</si>
  <si>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</si>
  <si>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</si>
  <si>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</si>
  <si>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</si>
  <si>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</si>
  <si>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</si>
  <si>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</si>
  <si>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</si>
  <si>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</si>
  <si>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</si>
  <si>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</si>
  <si>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</si>
  <si>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</si>
  <si>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</si>
  <si>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</si>
  <si>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</si>
  <si>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</si>
  <si>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</si>
  <si>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</si>
  <si>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</si>
  <si>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</si>
  <si>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</si>
  <si>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</si>
  <si>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</si>
  <si>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</si>
  <si>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</si>
  <si>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</si>
  <si>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</si>
  <si>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</si>
  <si>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</si>
  <si>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</si>
  <si>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</si>
  <si>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</si>
  <si>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</si>
  <si>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</si>
  <si>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</si>
  <si>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</si>
  <si>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</si>
  <si>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</si>
  <si>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</si>
  <si>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</si>
  <si>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</si>
  <si>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</si>
  <si>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</si>
  <si>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</si>
  <si>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</si>
  <si>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</si>
  <si>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</si>
  <si>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</si>
  <si>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</si>
  <si>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</si>
  <si>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</si>
  <si>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</si>
  <si>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</si>
  <si>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</si>
  <si>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</si>
  <si>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</si>
  <si>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</si>
  <si>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</si>
  <si>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</si>
  <si>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</si>
  <si>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</si>
  <si>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</si>
  <si>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</si>
  <si>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</si>
  <si>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</si>
  <si>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</si>
  <si>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</si>
  <si>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</si>
  <si>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</si>
  <si>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</si>
  <si>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</si>
  <si>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</si>
  <si>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</si>
  <si>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</si>
  <si>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</si>
  <si>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</si>
  <si>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</si>
  <si>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</si>
  <si>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</si>
  <si>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</si>
  <si>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</si>
  <si>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</si>
  <si>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</si>
  <si>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</si>
  <si>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</si>
  <si>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</si>
  <si>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</si>
  <si>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</si>
  <si>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</si>
  <si>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</si>
  <si>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</si>
  <si>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</si>
  <si>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</si>
  <si>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</si>
  <si>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</si>
  <si>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</si>
  <si>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</si>
  <si>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</si>
  <si>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</si>
  <si>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</si>
  <si>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</si>
  <si>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</si>
  <si>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</si>
  <si>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</si>
  <si>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</si>
  <si>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</si>
  <si>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</si>
  <si>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</si>
  <si>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</si>
  <si>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</si>
  <si>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</si>
  <si>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</si>
  <si>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</si>
  <si>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</si>
  <si>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</si>
  <si>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</si>
  <si>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</si>
  <si>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</si>
  <si>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</si>
  <si>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</si>
  <si>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</si>
  <si>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</si>
  <si>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</si>
  <si>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</si>
  <si>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</si>
  <si>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</si>
  <si>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</si>
  <si>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</si>
  <si>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</si>
  <si>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</si>
  <si>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</si>
  <si>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</si>
  <si>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</si>
  <si>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</si>
  <si>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</si>
  <si>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</si>
  <si>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</si>
  <si>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</si>
  <si>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</si>
  <si>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</si>
  <si>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</si>
  <si>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</si>
  <si>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</si>
  <si>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</si>
  <si>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</si>
  <si>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</si>
  <si>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</si>
  <si>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</si>
  <si>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</si>
  <si>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</si>
  <si>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</si>
  <si>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</si>
  <si>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</si>
  <si>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</si>
  <si>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</si>
  <si>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</si>
  <si>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</si>
  <si>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</si>
  <si>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</si>
  <si>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</si>
  <si>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</si>
  <si>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</si>
  <si>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</si>
  <si>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</si>
  <si>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</si>
  <si>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</si>
  <si>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</si>
  <si>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</si>
  <si>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</si>
  <si>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</si>
  <si>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</si>
  <si>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</si>
  <si>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</si>
  <si>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</si>
  <si>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</si>
  <si>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</si>
  <si>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</si>
  <si>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</si>
  <si>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</si>
  <si>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</si>
  <si>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</si>
  <si>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</si>
  <si>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</si>
  <si>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</si>
  <si>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</si>
  <si>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</si>
  <si>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</si>
  <si>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</si>
  <si>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</si>
  <si>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</si>
  <si>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</si>
  <si>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</si>
  <si>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</si>
  <si>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</si>
  <si>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</si>
  <si>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</si>
  <si>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</si>
  <si>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</si>
  <si>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</si>
  <si>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</si>
  <si>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</si>
  <si>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</si>
  <si>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</si>
  <si>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</si>
  <si>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</si>
  <si>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</si>
  <si>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</si>
  <si>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</si>
  <si>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</si>
  <si>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</si>
  <si>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</si>
  <si>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</si>
  <si>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</si>
  <si>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</si>
  <si>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</si>
  <si>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</si>
  <si>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</si>
  <si>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</si>
  <si>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</si>
  <si>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</si>
  <si>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</si>
  <si>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</si>
  <si>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</si>
  <si>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</si>
  <si>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</si>
  <si>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</si>
  <si>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</si>
  <si>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</si>
  <si>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</si>
  <si>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</si>
  <si>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</si>
  <si>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</si>
  <si>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</si>
  <si>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</si>
  <si>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</si>
  <si>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</si>
  <si>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</si>
  <si>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</si>
  <si>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</si>
  <si>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</si>
  <si>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</si>
  <si>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</si>
  <si>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</si>
  <si>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</si>
  <si>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</si>
  <si>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</si>
  <si>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</si>
  <si>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</si>
  <si>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</si>
  <si>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</si>
  <si>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</si>
  <si>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</si>
  <si>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</si>
  <si>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</si>
  <si>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</si>
  <si>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</si>
  <si>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</si>
  <si>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</si>
  <si>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</si>
  <si>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</si>
  <si>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</si>
  <si>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</si>
  <si>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</si>
  <si>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</si>
  <si>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</si>
  <si>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</si>
  <si>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</si>
  <si>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</si>
  <si>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</si>
  <si>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</si>
  <si>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</si>
  <si>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</si>
  <si>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</si>
  <si>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</si>
  <si>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</si>
  <si>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</si>
  <si>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</si>
  <si>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</si>
  <si>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</si>
  <si>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</si>
  <si>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</si>
  <si>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</si>
  <si>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</si>
  <si>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</si>
  <si>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</si>
  <si>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</si>
  <si>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</si>
  <si>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</si>
  <si>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</si>
  <si>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</si>
  <si>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</si>
  <si>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</si>
  <si>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</si>
  <si>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</si>
  <si>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</si>
  <si>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</si>
  <si>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</si>
  <si>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</si>
  <si>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</si>
  <si>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</si>
  <si>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</si>
  <si>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</si>
  <si>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</si>
  <si>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</si>
  <si>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</si>
  <si>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</si>
  <si>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</si>
  <si>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</si>
  <si>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</si>
  <si>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</si>
  <si>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</si>
  <si>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</si>
  <si>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</si>
  <si>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</si>
  <si>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</si>
  <si>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</si>
  <si>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</si>
  <si>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</si>
  <si>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</si>
  <si>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</si>
  <si>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</si>
  <si>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</si>
  <si>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</si>
  <si>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</si>
  <si>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</si>
  <si>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</si>
  <si>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</si>
  <si>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</si>
  <si>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</si>
  <si>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</si>
  <si>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</si>
  <si>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</si>
  <si>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</si>
  <si>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</si>
  <si>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</si>
  <si>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</si>
  <si>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</si>
  <si>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</si>
  <si>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</si>
  <si>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</si>
  <si>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</si>
  <si>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</si>
  <si>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</si>
  <si>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</si>
  <si>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</si>
  <si>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</si>
  <si>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</si>
  <si>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</si>
  <si>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</si>
  <si>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</si>
  <si>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</si>
  <si>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</si>
  <si>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</si>
  <si>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</si>
  <si>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</si>
  <si>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</si>
  <si>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</si>
  <si>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</si>
  <si>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</si>
  <si>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</si>
  <si>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</si>
  <si>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</si>
  <si>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</si>
  <si>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</si>
  <si>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</si>
  <si>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</si>
  <si>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</si>
  <si>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</si>
  <si>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</si>
  <si>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</si>
  <si>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</si>
  <si>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</si>
  <si>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</si>
  <si>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</si>
  <si>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</si>
  <si>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</si>
  <si>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</si>
  <si>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</si>
  <si>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</si>
  <si>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</si>
  <si>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</si>
  <si>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</si>
  <si>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</si>
  <si>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</si>
  <si>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</si>
  <si>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</si>
  <si>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</si>
  <si>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</si>
  <si>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</si>
  <si>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</si>
  <si>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</si>
  <si>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</si>
  <si>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</si>
  <si>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</si>
  <si>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</si>
  <si>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</si>
  <si>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</si>
  <si>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</si>
  <si>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</si>
  <si>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</si>
  <si>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</si>
  <si>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</si>
  <si>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</si>
  <si>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</si>
  <si>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</si>
  <si>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</si>
  <si>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</si>
  <si>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</si>
  <si>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</si>
  <si>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</si>
  <si>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</si>
  <si>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</si>
  <si>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</si>
  <si>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</si>
  <si>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</si>
  <si>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</si>
  <si>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</si>
  <si>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</si>
  <si>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</si>
  <si>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</si>
  <si>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</si>
  <si>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</si>
  <si>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</si>
  <si>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</si>
  <si>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</si>
  <si>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</si>
  <si>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</si>
  <si>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</si>
  <si>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</si>
  <si>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</si>
  <si>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</si>
  <si>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</si>
  <si>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</si>
  <si>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</si>
  <si>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</si>
  <si>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</si>
  <si>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</si>
  <si>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</si>
  <si>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</si>
  <si>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</si>
  <si>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</si>
  <si>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</si>
  <si>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</si>
  <si>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</si>
  <si>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</si>
  <si>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</si>
  <si>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</si>
  <si>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</si>
  <si>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</si>
  <si>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</si>
  <si>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</si>
  <si>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</si>
  <si>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</si>
  <si>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</si>
  <si>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</si>
  <si>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</si>
  <si>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</si>
  <si>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</si>
  <si>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</si>
  <si>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</si>
  <si>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</si>
  <si>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</si>
  <si>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</si>
  <si>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</si>
  <si>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</si>
  <si>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</si>
  <si>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</si>
  <si>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</si>
  <si>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</si>
  <si>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</si>
  <si>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</si>
  <si>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</si>
  <si>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</si>
  <si>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</si>
  <si>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</si>
  <si>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</si>
  <si>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</si>
  <si>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</si>
  <si>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</si>
  <si>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</si>
  <si>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</si>
  <si>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</si>
  <si>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</si>
  <si>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</si>
  <si>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</si>
  <si>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</si>
  <si>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</si>
  <si>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</si>
  <si>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</si>
  <si>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</si>
  <si>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</si>
  <si>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</si>
  <si>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</si>
  <si>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</si>
  <si>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</si>
  <si>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</si>
  <si>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</si>
  <si>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</si>
  <si>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</si>
  <si>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</si>
  <si>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</si>
  <si>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</si>
  <si>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</si>
  <si>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</si>
  <si>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</si>
  <si>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</si>
  <si>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</si>
  <si>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</si>
  <si>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</si>
  <si>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</si>
  <si>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</si>
  <si>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</si>
  <si>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</si>
  <si>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</si>
  <si>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</si>
  <si>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</si>
  <si>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</si>
  <si>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</si>
  <si>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</si>
  <si>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</si>
  <si>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</si>
  <si>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</si>
  <si>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</si>
  <si>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</si>
  <si>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</si>
  <si>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</si>
  <si>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</si>
  <si>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</si>
  <si>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</si>
  <si>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</si>
  <si>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</si>
  <si>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</si>
  <si>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</si>
  <si>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</si>
  <si>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</si>
  <si>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</si>
  <si>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</si>
  <si>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</si>
  <si>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</si>
  <si>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</si>
  <si>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</si>
  <si>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</si>
  <si>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</si>
  <si>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</si>
  <si>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</si>
  <si>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</si>
  <si>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</si>
  <si>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</si>
  <si>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</si>
  <si>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</si>
  <si>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</si>
  <si>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</si>
  <si>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</si>
  <si>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</si>
  <si>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</si>
  <si>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</si>
  <si>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</si>
  <si>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</si>
  <si>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</si>
  <si>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</si>
  <si>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</si>
  <si>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</si>
  <si>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</si>
  <si>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</si>
  <si>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</si>
  <si>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</si>
  <si>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</si>
  <si>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</si>
  <si>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</si>
  <si>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</si>
  <si>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</si>
  <si>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</si>
  <si>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</si>
  <si>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</si>
  <si>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</si>
  <si>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</si>
  <si>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</si>
  <si>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</si>
  <si>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</si>
  <si>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</si>
  <si>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</si>
  <si>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</si>
  <si>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</si>
  <si>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</si>
  <si>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</si>
  <si>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</si>
  <si>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</si>
  <si>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</si>
  <si>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</si>
  <si>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</si>
  <si>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</si>
  <si>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</si>
  <si>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</si>
  <si>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</si>
  <si>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</si>
  <si>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</si>
  <si>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</si>
  <si>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</si>
  <si>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</si>
  <si>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</si>
  <si>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</si>
  <si>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</si>
  <si>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</si>
  <si>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</si>
  <si>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</si>
  <si>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</si>
  <si>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</si>
  <si>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</si>
  <si>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</si>
  <si>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</si>
  <si>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</si>
  <si>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</si>
  <si>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</si>
  <si>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</si>
  <si>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</si>
  <si>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</si>
  <si>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</si>
  <si>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</si>
  <si>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</si>
  <si>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</si>
  <si>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</si>
  <si>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</si>
  <si>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</si>
  <si>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</si>
  <si>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</si>
  <si>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</si>
  <si>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</si>
  <si>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</si>
  <si>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</si>
  <si>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</si>
  <si>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</si>
  <si>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</si>
  <si>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</si>
  <si>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</si>
  <si>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</si>
  <si>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</si>
  <si>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</si>
  <si>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</si>
  <si>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</si>
  <si>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</si>
  <si>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</si>
  <si>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</si>
  <si>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</si>
  <si>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</si>
  <si>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</si>
  <si>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</si>
  <si>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</si>
  <si>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</si>
  <si>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</si>
  <si>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</si>
  <si>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</si>
  <si>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</si>
  <si>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</si>
  <si>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</si>
  <si>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</si>
  <si>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</si>
  <si>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</si>
  <si>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</si>
  <si>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</si>
  <si>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</si>
  <si>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</si>
  <si>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</si>
  <si>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</si>
  <si>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</si>
  <si>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</si>
  <si>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</si>
  <si>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</si>
  <si>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</si>
  <si>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</si>
  <si>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</si>
  <si>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</si>
  <si>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</si>
  <si>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</si>
  <si>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</si>
  <si>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</si>
  <si>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</si>
  <si>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</si>
  <si>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</si>
  <si>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</si>
  <si>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</si>
  <si>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</si>
  <si>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</si>
  <si>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</si>
  <si>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</si>
  <si>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</si>
  <si>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</si>
  <si>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</si>
  <si>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</si>
  <si>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</si>
  <si>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</si>
  <si>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</si>
  <si>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</si>
  <si>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</si>
  <si>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</si>
  <si>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</si>
  <si>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</si>
  <si>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</si>
  <si>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</si>
  <si>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</si>
  <si>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</si>
  <si>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</si>
  <si>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</si>
  <si>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</si>
  <si>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</si>
  <si>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</si>
  <si>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</si>
  <si>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</si>
  <si>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</si>
  <si>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</si>
  <si>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</si>
  <si>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</si>
  <si>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</si>
  <si>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</si>
  <si>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</si>
  <si>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</si>
  <si>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</si>
  <si>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</si>
  <si>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</si>
  <si>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</si>
  <si>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</si>
  <si>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</si>
  <si>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</si>
  <si>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</si>
  <si>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</si>
  <si>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</si>
  <si>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</si>
  <si>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</si>
  <si>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</si>
  <si>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</si>
  <si>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</si>
  <si>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</si>
  <si>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</si>
  <si>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</si>
  <si>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</si>
  <si>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</si>
  <si>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</si>
  <si>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</si>
  <si>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</si>
  <si>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</si>
  <si>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</si>
  <si>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</si>
  <si>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</si>
  <si>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</si>
  <si>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</si>
  <si>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</si>
  <si>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</si>
  <si>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</si>
  <si>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</si>
  <si>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</si>
  <si>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</si>
  <si>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</si>
  <si>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</si>
  <si>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</si>
  <si>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</si>
  <si>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</si>
  <si>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</si>
  <si>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</si>
  <si>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</si>
  <si>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</si>
  <si>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</si>
  <si>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</si>
  <si>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</si>
  <si>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</si>
  <si>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</si>
  <si>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</si>
  <si>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</si>
  <si>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</si>
  <si>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</si>
  <si>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</si>
  <si>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</si>
  <si>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</si>
  <si>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</si>
  <si>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</si>
  <si>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</si>
  <si>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</si>
  <si>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</si>
  <si>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</si>
  <si>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</si>
  <si>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</si>
  <si>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</si>
  <si>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</si>
  <si>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</si>
  <si>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</si>
  <si>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</si>
  <si>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</si>
  <si>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</si>
  <si>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</si>
  <si>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</si>
  <si>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</si>
  <si>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</si>
  <si>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</si>
  <si>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</si>
  <si>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</si>
  <si>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</si>
  <si>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</si>
  <si>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</si>
  <si>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</si>
  <si>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</si>
  <si>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</si>
  <si>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</si>
  <si>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</si>
  <si>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</si>
  <si>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</si>
  <si>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</si>
  <si>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</si>
  <si>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</si>
  <si>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</si>
  <si>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</si>
  <si>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</si>
  <si>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</si>
  <si>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</si>
  <si>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</si>
  <si>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</si>
  <si>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</si>
  <si>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</si>
  <si>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</si>
  <si>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</si>
  <si>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</si>
  <si>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</si>
  <si>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</si>
  <si>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</si>
  <si>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</si>
  <si>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</si>
  <si>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</si>
  <si>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</si>
  <si>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</si>
  <si>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</si>
  <si>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</si>
  <si>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</si>
  <si>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</si>
  <si>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</si>
  <si>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</si>
  <si>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</si>
  <si>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</si>
  <si>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</si>
  <si>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</si>
  <si>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</si>
  <si>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</si>
  <si>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</si>
  <si>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</si>
  <si>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</si>
  <si>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</si>
  <si>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</si>
  <si>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</si>
  <si>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</si>
  <si>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</si>
  <si>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</si>
  <si>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</si>
  <si>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</si>
  <si>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</si>
  <si>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</si>
  <si>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</si>
  <si>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</si>
  <si>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</si>
  <si>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</si>
  <si>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</si>
  <si>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</si>
  <si>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</si>
  <si>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</si>
  <si>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</si>
  <si>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</si>
  <si>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</si>
  <si>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</si>
  <si>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</si>
  <si>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</si>
  <si>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</si>
  <si>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</si>
  <si>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</si>
  <si>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</si>
  <si>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</si>
  <si>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</si>
  <si>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</si>
  <si>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</si>
  <si>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</si>
  <si>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</si>
  <si>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</si>
  <si>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</si>
  <si>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</si>
  <si>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</si>
  <si>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</si>
  <si>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</si>
  <si>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</si>
  <si>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</si>
  <si>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</si>
  <si>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</si>
  <si>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</si>
  <si>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</si>
  <si>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</si>
  <si>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</si>
  <si>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</si>
  <si>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</si>
  <si>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</si>
  <si>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</si>
  <si>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</si>
  <si>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</si>
  <si>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</si>
  <si>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</si>
  <si>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</si>
  <si>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</si>
  <si>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</si>
  <si>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</si>
  <si>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</si>
  <si>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</si>
  <si>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</si>
  <si>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</si>
  <si>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</si>
  <si>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</si>
  <si>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</si>
  <si>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</si>
  <si>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</si>
  <si>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</si>
  <si>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</si>
  <si>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</si>
  <si>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</si>
  <si>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</si>
  <si>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</si>
  <si>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</si>
  <si>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</si>
  <si>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</si>
  <si>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</si>
  <si>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</si>
  <si>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</si>
  <si>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</si>
  <si>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</si>
  <si>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</si>
  <si>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</si>
  <si>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</si>
  <si>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</si>
  <si>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</si>
  <si>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</si>
  <si>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</si>
  <si>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</si>
  <si>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</si>
  <si>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</si>
  <si>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</si>
  <si>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</si>
  <si>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</si>
  <si>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</si>
  <si>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</si>
  <si>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</si>
  <si>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</si>
  <si>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</si>
  <si>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</si>
  <si>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</si>
  <si>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</si>
  <si>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</si>
  <si>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</si>
  <si>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</si>
  <si>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</si>
  <si>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</si>
  <si>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</si>
  <si>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</si>
  <si>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</si>
  <si>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</si>
  <si>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</si>
  <si>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</si>
  <si>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</si>
  <si>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</si>
  <si>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</si>
  <si>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</si>
  <si>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</si>
  <si>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</si>
  <si>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</si>
  <si>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</si>
  <si>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</si>
  <si>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</si>
  <si>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</si>
  <si>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</si>
  <si>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</si>
  <si>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</si>
  <si>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</si>
  <si>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</si>
  <si>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</si>
  <si>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</si>
  <si>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</si>
  <si>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</si>
  <si>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</si>
  <si>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</si>
  <si>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</si>
  <si>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</si>
  <si>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</si>
  <si>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</si>
  <si>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</si>
  <si>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</si>
  <si>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</si>
  <si>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</si>
  <si>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</si>
  <si>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</si>
  <si>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</si>
  <si>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</si>
  <si>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</si>
  <si>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</si>
  <si>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</si>
  <si>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</si>
  <si>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</si>
  <si>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</si>
  <si>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</si>
  <si>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</si>
  <si>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</si>
  <si>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</si>
  <si>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</si>
  <si>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</si>
  <si>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</si>
  <si>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</si>
  <si>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</si>
  <si>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</si>
  <si>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</si>
  <si>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</si>
  <si>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</si>
  <si>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</si>
  <si>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</si>
  <si>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</si>
  <si>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</si>
  <si>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</si>
  <si>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</si>
  <si>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</si>
  <si>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</si>
  <si>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</si>
  <si>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</si>
  <si>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</si>
  <si>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</si>
  <si>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</si>
  <si>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</si>
  <si>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</si>
  <si>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</si>
  <si>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</si>
  <si>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</si>
  <si>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</si>
  <si>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</si>
  <si>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</si>
  <si>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</si>
  <si>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</si>
  <si>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</si>
  <si>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</si>
  <si>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</si>
  <si>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</si>
  <si>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</si>
  <si>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</si>
  <si>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</si>
  <si>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</si>
  <si>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</si>
  <si>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</si>
  <si>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</si>
  <si>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</si>
  <si>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</si>
  <si>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</si>
  <si>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</si>
  <si>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</si>
  <si>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</si>
  <si>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</si>
  <si>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</si>
  <si>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</si>
  <si>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</si>
  <si>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</si>
  <si>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</si>
  <si>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</si>
  <si>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</si>
  <si>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</si>
  <si>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</si>
  <si>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</si>
  <si>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</si>
  <si>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</si>
  <si>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</si>
  <si>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</si>
  <si>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</si>
  <si>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</si>
  <si>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</si>
  <si>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</si>
  <si>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</si>
  <si>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</si>
  <si>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</si>
  <si>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</si>
  <si>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</si>
  <si>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</si>
  <si>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</si>
  <si>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</si>
  <si>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</si>
  <si>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</si>
  <si>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</si>
  <si>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</si>
  <si>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</si>
  <si>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</si>
  <si>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</si>
  <si>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</si>
  <si>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</si>
  <si>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</si>
  <si>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</si>
  <si>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</si>
  <si>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</si>
  <si>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</si>
  <si>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</si>
  <si>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</si>
  <si>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</si>
  <si>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</si>
  <si>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</si>
  <si>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</si>
  <si>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</si>
  <si>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</si>
  <si>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</si>
  <si>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</si>
  <si>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</si>
  <si>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</si>
  <si>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</si>
  <si>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</si>
  <si>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</si>
  <si>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</si>
  <si>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</si>
  <si>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</si>
  <si>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</si>
  <si>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</si>
  <si>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</si>
  <si>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</si>
  <si>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</si>
  <si>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</si>
  <si>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</si>
  <si>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</si>
  <si>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</si>
  <si>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</si>
  <si>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</si>
  <si>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</si>
  <si>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</si>
  <si>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</si>
  <si>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</si>
  <si>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</si>
  <si>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</si>
  <si>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</si>
  <si>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</si>
  <si>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</si>
  <si>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</si>
  <si>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</si>
  <si>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</si>
  <si>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</si>
  <si>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</si>
  <si>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</si>
  <si>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</si>
  <si>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</si>
  <si>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</si>
  <si>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</si>
  <si>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</si>
  <si>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</si>
  <si>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</si>
  <si>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</si>
  <si>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</si>
  <si>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</si>
  <si>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</si>
  <si>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</si>
  <si>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</si>
  <si>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</si>
  <si>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</si>
  <si>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</si>
  <si>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</si>
  <si>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</si>
  <si>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</si>
  <si>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</si>
  <si>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</si>
  <si>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</si>
  <si>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</si>
  <si>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</si>
  <si>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</si>
  <si>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</si>
  <si>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</si>
  <si>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</si>
  <si>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</si>
  <si>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</si>
  <si>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</si>
  <si>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</si>
  <si>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</si>
  <si>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</si>
  <si>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</si>
  <si>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</si>
  <si>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</si>
  <si>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</si>
  <si>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</si>
  <si>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</si>
  <si>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</si>
  <si>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</si>
  <si>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</si>
  <si>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</si>
  <si>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</si>
  <si>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</si>
  <si>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</si>
  <si>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</si>
  <si>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</si>
  <si>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</si>
  <si>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</si>
  <si>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</si>
  <si>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</si>
  <si>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</si>
  <si>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</si>
  <si>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</si>
  <si>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</si>
  <si>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</si>
  <si>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</si>
  <si>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</si>
  <si>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</si>
  <si>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</si>
  <si>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</si>
  <si>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</si>
  <si>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</si>
  <si>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</si>
  <si>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</si>
  <si>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</si>
  <si>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</si>
  <si>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</si>
  <si>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</si>
  <si>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</si>
  <si>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</si>
  <si>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</si>
  <si>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</si>
  <si>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</si>
  <si>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</si>
  <si>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</si>
  <si>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</si>
  <si>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</si>
  <si>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</si>
  <si>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</si>
  <si>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</si>
  <si>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</si>
  <si>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</si>
  <si>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</si>
  <si>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</si>
  <si>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</si>
  <si>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</si>
  <si>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</si>
  <si>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</si>
  <si>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</si>
  <si>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</si>
  <si>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</si>
  <si>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</si>
  <si>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</si>
  <si>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</si>
  <si>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</si>
  <si>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</si>
  <si>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</si>
  <si>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</si>
  <si>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</si>
  <si>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</si>
  <si>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</si>
  <si>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</si>
  <si>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</si>
  <si>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</si>
  <si>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</si>
  <si>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</si>
  <si>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</si>
  <si>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</si>
  <si>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</si>
  <si>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</si>
  <si>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</si>
  <si>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</si>
  <si>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</si>
  <si>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</si>
  <si>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</si>
  <si>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</si>
  <si>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</si>
  <si>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</si>
  <si>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</si>
  <si>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</si>
  <si>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</si>
  <si>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</si>
  <si>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</si>
  <si>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</si>
  <si>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</si>
  <si>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</si>
  <si>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</si>
  <si>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</si>
  <si>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</si>
  <si>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</si>
  <si>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</si>
  <si>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</si>
  <si>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</si>
  <si>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</si>
  <si>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</si>
  <si>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</si>
  <si>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</si>
  <si>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</si>
  <si>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</si>
  <si>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</si>
  <si>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</si>
  <si>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</si>
  <si>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</si>
  <si>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</si>
  <si>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</si>
  <si>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</si>
  <si>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</si>
  <si>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</si>
  <si>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</si>
  <si>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</si>
  <si>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</si>
  <si>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</si>
  <si>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</si>
  <si>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</si>
  <si>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</si>
  <si>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</si>
  <si>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</si>
  <si>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</si>
  <si>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</si>
  <si>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</si>
  <si>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</si>
  <si>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</si>
  <si>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</si>
  <si>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</si>
  <si>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</si>
  <si>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</si>
  <si>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</si>
  <si>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</si>
  <si>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</si>
  <si>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</si>
  <si>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</si>
  <si>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</si>
  <si>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</si>
  <si>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</si>
  <si>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</si>
  <si>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</si>
  <si>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</si>
  <si>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</si>
  <si>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</si>
  <si>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</si>
  <si>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</si>
  <si>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</si>
  <si>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</si>
  <si>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</si>
  <si>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</si>
  <si>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</si>
  <si>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</si>
  <si>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</si>
  <si>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</si>
  <si>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</si>
  <si>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</si>
  <si>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</si>
  <si>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</si>
  <si>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</si>
  <si>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</si>
  <si>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</si>
  <si>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</si>
  <si>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</si>
  <si>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</si>
  <si>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</si>
  <si>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</si>
  <si>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</si>
  <si>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</si>
  <si>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</si>
  <si>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</si>
  <si>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</si>
  <si>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</si>
  <si>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</si>
  <si>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</si>
  <si>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</si>
  <si>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</si>
  <si>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</si>
  <si>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</si>
  <si>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</si>
  <si>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</si>
  <si>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</si>
  <si>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</si>
  <si>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</si>
  <si>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</si>
  <si>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</si>
  <si>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</si>
  <si>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</si>
  <si>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</si>
  <si>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</si>
  <si>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</si>
  <si>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</si>
  <si>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</si>
  <si>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</si>
  <si>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</si>
  <si>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</si>
  <si>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</si>
  <si>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</si>
  <si>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</si>
  <si>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</si>
  <si>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</si>
  <si>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</si>
  <si>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</si>
  <si>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</si>
  <si>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</si>
  <si>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</si>
  <si>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</si>
  <si>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</si>
  <si>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</si>
  <si>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</si>
  <si>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</si>
  <si>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</si>
  <si>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</si>
  <si>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</si>
  <si>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</si>
  <si>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</si>
  <si>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</si>
  <si>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</si>
  <si>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</si>
  <si>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</si>
  <si>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</si>
  <si>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</si>
  <si>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</si>
  <si>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</si>
  <si>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</si>
  <si>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</si>
  <si>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</si>
  <si>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</si>
  <si>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</si>
  <si>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</si>
  <si>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</si>
  <si>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</si>
  <si>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</si>
  <si>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</si>
  <si>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</si>
  <si>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</si>
  <si>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</si>
  <si>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</si>
  <si>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</si>
  <si>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</si>
  <si>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</si>
  <si>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</si>
  <si>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</si>
  <si>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</si>
  <si>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</si>
  <si>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</si>
  <si>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</si>
  <si>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</si>
  <si>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</si>
  <si>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</si>
  <si>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</si>
  <si>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</si>
  <si>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</si>
  <si>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</si>
  <si>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</si>
  <si>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</si>
  <si>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</si>
  <si>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</si>
  <si>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</si>
  <si>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</si>
  <si>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</si>
  <si>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</si>
  <si>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</si>
  <si>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</si>
  <si>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</si>
  <si>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</si>
  <si>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</si>
  <si>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</si>
  <si>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</si>
  <si>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</si>
  <si>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</si>
  <si>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</si>
  <si>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</si>
  <si>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</si>
  <si>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</si>
  <si>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</si>
  <si>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</si>
  <si>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</si>
  <si>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</si>
  <si>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</si>
  <si>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</si>
  <si>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</si>
  <si>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</si>
  <si>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</si>
  <si>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</si>
  <si>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</si>
  <si>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</si>
  <si>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</si>
  <si>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</si>
  <si>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</si>
  <si>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</si>
  <si>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</si>
  <si>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</si>
  <si>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</si>
  <si>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</si>
  <si>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</si>
  <si>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</si>
  <si>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</si>
  <si>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</si>
  <si>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</si>
  <si>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</si>
  <si>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</si>
  <si>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</si>
  <si>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</si>
  <si>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</si>
  <si>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</si>
  <si>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</si>
  <si>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</si>
  <si>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</si>
  <si>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</si>
  <si>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</si>
  <si>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</si>
  <si>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</si>
  <si>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</si>
  <si>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</si>
  <si>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</si>
  <si>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</si>
  <si>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</si>
  <si>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</si>
  <si>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</si>
  <si>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</si>
  <si>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</si>
  <si>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</si>
  <si>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</si>
  <si>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</si>
  <si>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</si>
  <si>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</si>
  <si>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</si>
  <si>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</si>
  <si>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</si>
  <si>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</si>
  <si>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</si>
  <si>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</si>
  <si>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</si>
  <si>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</si>
  <si>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</si>
  <si>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</si>
  <si>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</si>
  <si>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</si>
  <si>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</si>
  <si>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</si>
  <si>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</si>
  <si>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</si>
  <si>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</si>
  <si>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</si>
  <si>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</si>
  <si>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</si>
  <si>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</si>
  <si>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</si>
  <si>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</si>
  <si>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</si>
  <si>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</si>
  <si>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</si>
  <si>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</si>
  <si>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</si>
  <si>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</si>
  <si>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</si>
  <si>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</si>
  <si>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</si>
  <si>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</si>
  <si>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</si>
  <si>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</si>
  <si>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</si>
  <si>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</si>
  <si>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</si>
  <si>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</si>
  <si>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</si>
  <si>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</si>
  <si>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</si>
  <si>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</si>
  <si>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</si>
  <si>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</si>
  <si>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</si>
  <si>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</si>
  <si>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</si>
  <si>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</si>
  <si>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</si>
  <si>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</si>
  <si>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</si>
  <si>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</si>
  <si>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</si>
  <si>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</si>
  <si>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</si>
  <si>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</si>
  <si>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</si>
  <si>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</si>
  <si>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</si>
  <si>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</si>
  <si>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</si>
  <si>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</si>
  <si>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</si>
  <si>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</si>
  <si>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</si>
  <si>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</si>
  <si>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</si>
  <si>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</si>
  <si>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</si>
  <si>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</si>
  <si>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</si>
  <si>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</si>
  <si>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</si>
  <si>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</si>
  <si>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</si>
  <si>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</si>
  <si>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</si>
  <si>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</si>
  <si>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</si>
  <si>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</si>
  <si>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</si>
  <si>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</si>
  <si>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</si>
  <si>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</si>
  <si>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</si>
  <si>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</si>
  <si>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</si>
  <si>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</si>
  <si>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</si>
  <si>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</si>
  <si>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</si>
  <si>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</si>
  <si>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</si>
  <si>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</si>
  <si>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</si>
  <si>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</si>
  <si>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</si>
  <si>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</si>
  <si>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</si>
  <si>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</si>
  <si>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</si>
  <si>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</si>
  <si>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</si>
  <si>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</si>
  <si>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</si>
  <si>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</si>
  <si>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</si>
  <si>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</si>
  <si>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</si>
  <si>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</si>
  <si>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</si>
  <si>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</si>
  <si>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</si>
  <si>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</si>
  <si>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</si>
  <si>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</si>
  <si>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</si>
  <si>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</si>
  <si>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</si>
  <si>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</si>
  <si>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</si>
  <si>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</si>
  <si>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</si>
  <si>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</si>
  <si>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</si>
  <si>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</si>
  <si>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</si>
  <si>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</si>
  <si>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</si>
  <si>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</si>
  <si>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</si>
  <si>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</si>
  <si>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</si>
  <si>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</si>
  <si>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</si>
  <si>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</si>
  <si>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</si>
  <si>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</si>
  <si>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</si>
  <si>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</si>
  <si>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</si>
  <si>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</si>
  <si>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</si>
  <si>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</si>
  <si>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</si>
  <si>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</si>
  <si>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</si>
  <si>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</si>
  <si>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</si>
  <si>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</si>
  <si>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</si>
  <si>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</si>
  <si>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</si>
  <si>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</si>
  <si>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</si>
  <si>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</si>
  <si>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</si>
  <si>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</si>
  <si>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</si>
  <si>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</si>
  <si>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</si>
  <si>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</si>
  <si>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</si>
  <si>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</si>
  <si>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</si>
  <si>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</si>
  <si>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</si>
  <si>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</si>
  <si>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</si>
  <si>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</si>
  <si>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</si>
  <si>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</si>
  <si>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</si>
  <si>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</si>
  <si>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</si>
  <si>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</si>
  <si>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</si>
  <si>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</si>
  <si>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</si>
  <si>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</si>
  <si>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</si>
  <si>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</si>
  <si>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</si>
  <si>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</si>
  <si>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</si>
  <si>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</si>
  <si>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</si>
  <si>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</si>
  <si>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</si>
  <si>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</si>
  <si>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</si>
  <si>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</si>
  <si>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</si>
  <si>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</si>
  <si>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</si>
  <si>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</si>
  <si>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</si>
  <si>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</si>
  <si>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</si>
  <si>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</si>
  <si>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</si>
  <si>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</si>
  <si>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</si>
  <si>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</si>
  <si>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</si>
  <si>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</si>
  <si>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</si>
  <si>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</si>
  <si>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</si>
  <si>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</si>
  <si>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</si>
  <si>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</si>
  <si>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</si>
  <si>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</si>
  <si>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</si>
  <si>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</si>
  <si>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</si>
  <si>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</si>
  <si>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</si>
  <si>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</si>
  <si>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</si>
  <si>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</si>
  <si>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</si>
  <si>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</si>
  <si>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</si>
  <si>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</si>
  <si>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</si>
  <si>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</si>
  <si>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</si>
  <si>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</si>
  <si>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</si>
  <si>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</si>
  <si>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</si>
  <si>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</si>
  <si>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</si>
  <si>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</si>
  <si>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</si>
  <si>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</si>
  <si>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</si>
  <si>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</si>
  <si>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</si>
  <si>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</si>
  <si>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</si>
  <si>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</si>
  <si>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</si>
  <si>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</si>
  <si>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</si>
  <si>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</si>
  <si>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</si>
  <si>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</si>
  <si>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</si>
  <si>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</si>
  <si>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</si>
  <si>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</si>
  <si>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</si>
  <si>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</si>
  <si>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</si>
  <si>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</si>
  <si>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</si>
  <si>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</si>
  <si>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</si>
  <si>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</si>
  <si>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</si>
  <si>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</si>
  <si>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</si>
  <si>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</si>
  <si>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</si>
  <si>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</si>
  <si>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</si>
  <si>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</si>
  <si>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</si>
  <si>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</si>
  <si>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</si>
  <si>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</si>
  <si>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</si>
  <si>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</si>
  <si>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</si>
  <si>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</si>
  <si>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</si>
  <si>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</si>
  <si>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</si>
  <si>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</si>
  <si>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</si>
  <si>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</si>
  <si>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</si>
  <si>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</si>
  <si>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</si>
  <si>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</si>
  <si>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</si>
  <si>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</si>
  <si>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</si>
  <si>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</si>
  <si>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</si>
  <si>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</si>
  <si>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</si>
  <si>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</si>
  <si>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</si>
  <si>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</si>
  <si>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</si>
  <si>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</si>
  <si>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</si>
  <si>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</si>
  <si>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</si>
  <si>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</si>
  <si>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</si>
  <si>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</si>
  <si>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</si>
  <si>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</si>
  <si>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</si>
  <si>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</si>
  <si>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</si>
  <si>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</si>
  <si>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</si>
  <si>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</si>
  <si>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</si>
  <si>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</si>
  <si>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</si>
  <si>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</si>
  <si>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</si>
  <si>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</si>
  <si>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</si>
  <si>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</si>
  <si>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</si>
  <si>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</si>
  <si>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</si>
  <si>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</si>
  <si>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</si>
  <si>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</si>
  <si>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</si>
  <si>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</si>
  <si>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</si>
  <si>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</si>
  <si>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</si>
  <si>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</si>
  <si>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</si>
  <si>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</si>
  <si>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</si>
  <si>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</si>
  <si>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</si>
  <si>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</si>
  <si>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</si>
  <si>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</si>
  <si>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</si>
  <si>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</si>
  <si>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</si>
  <si>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</si>
  <si>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</si>
  <si>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</si>
  <si>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</si>
  <si>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</si>
  <si>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</si>
  <si>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</si>
  <si>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</si>
  <si>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</si>
  <si>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</si>
  <si>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</si>
  <si>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</si>
  <si>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</si>
  <si>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</si>
  <si>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</si>
  <si>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</si>
  <si>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</si>
  <si>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</si>
  <si>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</si>
  <si>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</si>
  <si>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</si>
  <si>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</si>
  <si>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</si>
  <si>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</si>
  <si>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</si>
  <si>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</si>
  <si>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</si>
  <si>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</si>
  <si>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</si>
  <si>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</si>
  <si>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</si>
  <si>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</si>
  <si>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</si>
  <si>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</si>
  <si>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</si>
  <si>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</si>
  <si>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</si>
  <si>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</si>
  <si>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</si>
  <si>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</si>
  <si>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</si>
  <si>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</si>
  <si>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</si>
  <si>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</si>
  <si>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</si>
  <si>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</si>
  <si>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</si>
  <si>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</si>
  <si>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</si>
  <si>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</si>
  <si>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</si>
  <si>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</si>
  <si>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</si>
  <si>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</si>
  <si>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</si>
  <si>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</si>
  <si>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</si>
  <si>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</si>
  <si>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</si>
  <si>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</si>
  <si>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</si>
  <si>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</si>
  <si>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</si>
  <si>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</si>
  <si>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</si>
  <si>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</si>
  <si>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</si>
  <si>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</si>
  <si>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</si>
  <si>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</si>
  <si>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</si>
  <si>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</si>
  <si>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</si>
  <si>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</si>
  <si>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</si>
  <si>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</si>
  <si>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</si>
  <si>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</si>
  <si>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</si>
  <si>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</si>
  <si>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</si>
  <si>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</si>
  <si>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</si>
  <si>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</si>
  <si>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</si>
  <si>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</si>
  <si>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</si>
  <si>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</si>
  <si>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</si>
  <si>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</si>
  <si>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</si>
  <si>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</si>
  <si>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</si>
  <si>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</si>
  <si>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</si>
  <si>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</si>
  <si>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</si>
  <si>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</si>
  <si>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</si>
  <si>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</si>
  <si>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</si>
  <si>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</si>
  <si>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</si>
  <si>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</si>
  <si>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</si>
  <si>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</si>
  <si>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</si>
  <si>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</si>
  <si>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</si>
  <si>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</si>
  <si>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</si>
  <si>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</si>
  <si>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</si>
  <si>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</si>
  <si>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</si>
  <si>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</si>
  <si>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</si>
  <si>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</si>
  <si>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</si>
  <si>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</si>
  <si>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</si>
  <si>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</si>
  <si>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</si>
  <si>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</si>
  <si>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</si>
  <si>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</si>
  <si>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</si>
  <si>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</si>
  <si>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</si>
  <si>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</si>
  <si>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</si>
  <si>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</si>
  <si>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</si>
  <si>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</si>
  <si>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</si>
  <si>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</si>
  <si>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</si>
  <si>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</si>
  <si>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</si>
  <si>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</si>
  <si>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</si>
  <si>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</si>
  <si>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</si>
  <si>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</si>
  <si>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</si>
  <si>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</si>
  <si>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</si>
  <si>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</si>
  <si>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</si>
  <si>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</si>
  <si>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</si>
  <si>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</si>
  <si>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</si>
  <si>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</si>
  <si>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</si>
  <si>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</si>
  <si>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</si>
  <si>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</si>
  <si>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</si>
  <si>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</si>
  <si>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</si>
  <si>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</si>
  <si>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</si>
  <si>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</si>
  <si>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</si>
  <si>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</si>
  <si>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</si>
  <si>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</si>
  <si>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</si>
  <si>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</si>
  <si>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</si>
  <si>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</si>
  <si>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</si>
  <si>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</si>
  <si>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</si>
  <si>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</si>
  <si>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</si>
  <si>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</si>
  <si>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</si>
  <si>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</si>
  <si>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</si>
  <si>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</si>
  <si>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</si>
  <si>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</si>
  <si>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</si>
  <si>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</si>
  <si>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</si>
  <si>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</si>
  <si>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</si>
  <si>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</si>
  <si>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</si>
  <si>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</si>
  <si>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</si>
  <si>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</si>
  <si>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</si>
  <si>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</si>
  <si>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</si>
  <si>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</si>
  <si>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</si>
  <si>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</si>
  <si>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</si>
  <si>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</si>
  <si>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</si>
  <si>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</si>
  <si>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</si>
  <si>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</si>
  <si>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</si>
  <si>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</si>
  <si>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</si>
  <si>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</si>
  <si>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</si>
  <si>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</si>
  <si>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</si>
  <si>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</si>
  <si>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</si>
  <si>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</si>
  <si>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</si>
  <si>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</si>
  <si>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</si>
  <si>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</si>
  <si>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</si>
  <si>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</si>
  <si>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</si>
  <si>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</si>
  <si>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</si>
  <si>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</si>
  <si>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</si>
  <si>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</si>
  <si>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</si>
  <si>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</si>
  <si>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</si>
  <si>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</si>
  <si>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</si>
  <si>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</si>
  <si>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</si>
  <si>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</si>
  <si>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</si>
  <si>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</si>
  <si>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</si>
  <si>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</si>
  <si>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</si>
  <si>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</si>
  <si>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</si>
  <si>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</si>
  <si>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</si>
  <si>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</si>
  <si>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</si>
  <si>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</si>
  <si>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</si>
  <si>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</si>
  <si>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</si>
  <si>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</si>
  <si>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</si>
  <si>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</si>
  <si>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</si>
  <si>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</si>
  <si>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</si>
  <si>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</si>
  <si>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</si>
  <si>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</si>
  <si>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</si>
  <si>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</si>
  <si>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</si>
  <si>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</si>
  <si>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</si>
  <si>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</si>
  <si>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</si>
  <si>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</si>
  <si>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</si>
  <si>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</si>
  <si>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</si>
  <si>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</si>
  <si>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</si>
  <si>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</si>
  <si>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</si>
  <si>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</si>
  <si>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</si>
  <si>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</si>
  <si>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</si>
  <si>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</si>
  <si>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</si>
  <si>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</si>
  <si>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</si>
  <si>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</si>
  <si>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</si>
  <si>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</si>
  <si>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</si>
  <si>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</si>
  <si>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</si>
  <si>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</si>
  <si>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</si>
  <si>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</si>
  <si>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</si>
  <si>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</si>
  <si>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</si>
  <si>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</si>
  <si>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</si>
  <si>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</si>
  <si>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</si>
  <si>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</si>
  <si>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</si>
  <si>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</si>
  <si>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</si>
  <si>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</si>
  <si>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</si>
  <si>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</si>
  <si>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</si>
  <si>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</si>
  <si>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</si>
  <si>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</si>
  <si>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</si>
  <si>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</si>
  <si>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</si>
  <si>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</si>
  <si>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</si>
  <si>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</si>
  <si>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</si>
  <si>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</si>
  <si>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</si>
  <si>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</si>
  <si>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</si>
  <si>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</si>
  <si>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</si>
  <si>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</si>
  <si>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</si>
  <si>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</si>
  <si>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</si>
  <si>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</si>
  <si>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</si>
  <si>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</si>
  <si>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</si>
  <si>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</si>
  <si>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</si>
  <si>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</si>
  <si>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</si>
  <si>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</si>
  <si>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</si>
  <si>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</si>
  <si>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</si>
  <si>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</si>
  <si>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</si>
  <si>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</si>
  <si>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</si>
  <si>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</si>
  <si>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</si>
  <si>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</si>
  <si>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</si>
  <si>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</si>
  <si>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</si>
  <si>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</si>
  <si>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</si>
  <si>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</si>
  <si>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</si>
  <si>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</si>
  <si>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</si>
  <si>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</si>
  <si>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</si>
  <si>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</si>
  <si>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</si>
  <si>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</si>
  <si>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</si>
  <si>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</si>
  <si>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</si>
  <si>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</si>
  <si>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</si>
  <si>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</si>
  <si>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</si>
  <si>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</si>
  <si>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</si>
  <si>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</si>
  <si>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</si>
  <si>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</si>
  <si>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</si>
  <si>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</si>
  <si>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</si>
  <si>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</si>
  <si>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</si>
  <si>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</si>
  <si>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</si>
  <si>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</si>
  <si>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</si>
  <si>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</si>
  <si>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</si>
  <si>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</si>
  <si>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</si>
  <si>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</si>
  <si>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</si>
  <si>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</si>
  <si>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</si>
  <si>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</si>
  <si>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</si>
  <si>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</si>
  <si>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</si>
  <si>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</si>
  <si>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</si>
  <si>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</si>
  <si>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</si>
  <si>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</si>
  <si>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</si>
  <si>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</si>
  <si>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</si>
  <si>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</si>
  <si>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</si>
  <si>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</si>
  <si>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</si>
  <si>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</si>
  <si>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</si>
  <si>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</si>
  <si>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</si>
  <si>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</si>
  <si>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</si>
  <si>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</si>
  <si>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</si>
  <si>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</si>
  <si>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</si>
  <si>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</si>
  <si>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</si>
  <si>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</si>
  <si>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</si>
  <si>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</si>
  <si>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</si>
  <si>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</si>
  <si>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</si>
  <si>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</si>
  <si>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</si>
  <si>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</si>
  <si>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</si>
  <si>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</si>
  <si>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</si>
  <si>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</si>
  <si>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</si>
  <si>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</si>
  <si>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</si>
  <si>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</si>
  <si>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</si>
  <si>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</si>
  <si>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</si>
  <si>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</si>
  <si>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</si>
  <si>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</si>
  <si>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</si>
  <si>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</si>
  <si>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</si>
  <si>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</si>
  <si>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</si>
  <si>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</si>
  <si>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</si>
  <si>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</si>
  <si>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</si>
  <si>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</si>
  <si>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</si>
  <si>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</si>
  <si>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</si>
  <si>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</si>
  <si>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</si>
  <si>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</si>
  <si>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</si>
  <si>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</si>
  <si>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</si>
  <si>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</si>
  <si>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</si>
  <si>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</si>
  <si>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</si>
  <si>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</si>
  <si>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</si>
  <si>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</si>
  <si>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</si>
  <si>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</si>
  <si>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</si>
  <si>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</si>
  <si>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</si>
  <si>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</si>
  <si>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</si>
  <si>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</si>
  <si>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</si>
  <si>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</si>
  <si>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</si>
  <si>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</si>
  <si>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</si>
  <si>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</si>
  <si>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</si>
  <si>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</si>
  <si>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</si>
  <si>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</si>
  <si>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</si>
  <si>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</si>
  <si>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</si>
  <si>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</si>
  <si>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</si>
  <si>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</si>
  <si>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</si>
  <si>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</si>
  <si>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</si>
  <si>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</si>
  <si>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</si>
  <si>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</si>
  <si>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</si>
  <si>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</si>
  <si>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</si>
  <si>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</si>
  <si>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</si>
  <si>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</si>
  <si>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</si>
  <si>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</si>
  <si>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</si>
  <si>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</si>
  <si>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</si>
  <si>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</si>
  <si>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</si>
  <si>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</si>
  <si>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</si>
  <si>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</si>
  <si>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</si>
  <si>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</si>
  <si>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</si>
  <si>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</si>
  <si>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</si>
  <si>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</si>
  <si>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</si>
  <si>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</si>
  <si>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</si>
  <si>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</si>
  <si>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</si>
  <si>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</si>
  <si>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</si>
  <si>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</si>
  <si>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</si>
  <si>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</si>
  <si>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</si>
  <si>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</si>
  <si>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</si>
  <si>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</si>
  <si>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</si>
  <si>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</si>
  <si>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</si>
  <si>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</si>
  <si>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</si>
  <si>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</si>
  <si>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</si>
  <si>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</si>
  <si>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</si>
  <si>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</si>
  <si>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</si>
  <si>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</si>
  <si>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</si>
  <si>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</si>
  <si>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</si>
  <si>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</si>
  <si>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</si>
  <si>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</si>
  <si>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</si>
  <si>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</si>
  <si>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</si>
  <si>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</si>
  <si>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</si>
  <si>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</si>
  <si>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</si>
  <si>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</si>
  <si>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</si>
  <si>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</si>
  <si>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</si>
  <si>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</si>
  <si>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</si>
  <si>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</si>
  <si>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</si>
  <si>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</si>
  <si>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</si>
  <si>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</si>
  <si>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</si>
  <si>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</si>
  <si>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</si>
  <si>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</si>
  <si>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</si>
  <si>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</si>
  <si>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</si>
  <si>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</si>
  <si>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</si>
  <si>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</si>
  <si>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</si>
  <si>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</si>
  <si>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</si>
  <si>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</si>
  <si>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</si>
  <si>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</si>
  <si>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</si>
  <si>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</si>
  <si>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</si>
  <si>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</si>
  <si>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</si>
  <si>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</si>
  <si>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</si>
  <si>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</si>
  <si>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</si>
  <si>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</si>
  <si>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</si>
  <si>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</si>
  <si>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</si>
  <si>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</si>
  <si>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</si>
  <si>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</si>
  <si>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</si>
  <si>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</si>
  <si>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</si>
  <si>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</si>
  <si>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</si>
  <si>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</si>
  <si>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</si>
  <si>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</si>
  <si>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</si>
  <si>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</si>
  <si>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</si>
  <si>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</si>
  <si>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</si>
  <si>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</si>
  <si>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</si>
  <si>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</si>
  <si>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</si>
  <si>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</si>
  <si>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</si>
  <si>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</si>
  <si>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</si>
  <si>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</si>
  <si>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</si>
  <si>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</si>
  <si>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</si>
  <si>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</si>
  <si>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</si>
  <si>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</si>
  <si>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</si>
  <si>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</si>
  <si>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</si>
  <si>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</si>
  <si>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</si>
  <si>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</si>
  <si>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</si>
  <si>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</si>
  <si>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</si>
  <si>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</si>
  <si>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</si>
  <si>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</si>
  <si>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</si>
  <si>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</si>
  <si>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</si>
  <si>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</si>
  <si>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</si>
  <si>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</si>
  <si>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</si>
  <si>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</si>
  <si>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</si>
  <si>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</si>
  <si>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</si>
  <si>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</si>
  <si>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</si>
  <si>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</si>
  <si>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</si>
  <si>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</si>
  <si>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</si>
  <si>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</si>
  <si>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</si>
  <si>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</si>
  <si>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</si>
  <si>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</si>
  <si>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</si>
  <si>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</si>
  <si>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</si>
  <si>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</si>
  <si>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</si>
  <si>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</si>
  <si>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</si>
  <si>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</si>
  <si>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</si>
  <si>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</si>
  <si>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</si>
  <si>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</si>
  <si>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</si>
  <si>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</si>
  <si>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</si>
  <si>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</si>
  <si>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</si>
  <si>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</si>
  <si>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</si>
  <si>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</si>
  <si>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</si>
  <si>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</si>
  <si>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</si>
  <si>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</si>
  <si>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</si>
  <si>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</si>
  <si>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</si>
  <si>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</si>
  <si>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</si>
  <si>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</si>
  <si>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</si>
  <si>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</si>
  <si>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</si>
  <si>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</si>
  <si>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</si>
  <si>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</si>
  <si>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</si>
  <si>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</si>
  <si>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</si>
  <si>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</si>
  <si>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</si>
  <si>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</si>
  <si>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</si>
  <si>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</si>
  <si>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</si>
  <si>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</si>
  <si>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</si>
  <si>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</si>
  <si>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</si>
  <si>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</si>
  <si>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</si>
  <si>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</si>
  <si>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</si>
  <si>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</si>
  <si>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</si>
  <si>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</si>
  <si>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</si>
  <si>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</si>
  <si>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</si>
  <si>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</si>
  <si>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</si>
  <si>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</si>
  <si>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</si>
  <si>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</si>
  <si>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</si>
  <si>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</si>
  <si>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</si>
  <si>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</si>
  <si>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</si>
  <si>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</si>
  <si>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</si>
  <si>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</si>
  <si>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</si>
  <si>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</si>
  <si>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</si>
  <si>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</si>
  <si>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</si>
  <si>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</si>
  <si>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</si>
  <si>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</si>
  <si>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</si>
  <si>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</si>
  <si>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</si>
  <si>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</si>
  <si>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</si>
  <si>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</si>
  <si>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</si>
  <si>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</si>
  <si>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</si>
  <si>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</si>
  <si>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</si>
  <si>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</si>
  <si>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</si>
  <si>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</si>
  <si>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</si>
  <si>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</si>
  <si>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</si>
  <si>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</si>
  <si>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</si>
  <si>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</si>
  <si>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</si>
  <si>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</si>
  <si>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</si>
  <si>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</si>
  <si>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</si>
  <si>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</si>
  <si>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</si>
  <si>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</si>
  <si>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</si>
  <si>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</si>
  <si>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</si>
  <si>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</si>
  <si>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</si>
  <si>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</si>
  <si>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</si>
  <si>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</si>
  <si>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</si>
  <si>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</si>
  <si>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</si>
  <si>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</si>
  <si>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</si>
  <si>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</si>
  <si>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</si>
  <si>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</si>
  <si>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</si>
  <si>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</si>
  <si>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</si>
  <si>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</si>
  <si>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</si>
  <si>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</si>
  <si>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</si>
  <si>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</si>
  <si>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</si>
  <si>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</si>
  <si>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</si>
  <si>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</si>
  <si>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</si>
  <si>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</si>
  <si>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</si>
  <si>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</si>
  <si>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</si>
  <si>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</si>
  <si>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</si>
  <si>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</si>
  <si>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</si>
  <si>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</si>
  <si>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</si>
  <si>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</si>
  <si>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</si>
  <si>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</si>
  <si>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</si>
  <si>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</si>
  <si>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</si>
  <si>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</si>
  <si>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</si>
  <si>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</si>
  <si>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</si>
  <si>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</si>
  <si>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</si>
  <si>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</si>
  <si>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</si>
  <si>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</si>
  <si>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</si>
  <si>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</si>
  <si>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</si>
  <si>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</si>
  <si>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</si>
  <si>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</si>
  <si>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</si>
  <si>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</si>
  <si>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</si>
  <si>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</si>
  <si>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</si>
  <si>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</si>
  <si>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</si>
  <si>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</si>
  <si>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</si>
  <si>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</si>
  <si>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</si>
  <si>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</si>
  <si>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</si>
  <si>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</si>
  <si>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</si>
  <si>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</si>
  <si>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</si>
  <si>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</si>
  <si>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</si>
  <si>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</si>
  <si>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</si>
  <si>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</si>
  <si>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</si>
  <si>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</si>
  <si>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</si>
  <si>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</si>
  <si>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</si>
  <si>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</si>
  <si>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</si>
  <si>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</si>
  <si>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</si>
  <si>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</si>
  <si>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</si>
  <si>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</si>
  <si>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</si>
  <si>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</si>
  <si>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</si>
  <si>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</si>
  <si>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</si>
  <si>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</si>
  <si>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</si>
  <si>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</si>
  <si>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</si>
  <si>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</si>
  <si>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</si>
  <si>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</si>
  <si>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</si>
  <si>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</si>
  <si>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</si>
  <si>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</si>
  <si>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</si>
  <si>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</si>
  <si>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</si>
  <si>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</si>
  <si>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</si>
  <si>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</si>
  <si>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</si>
  <si>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</si>
  <si>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</si>
  <si>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</si>
  <si>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</si>
  <si>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</si>
  <si>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</si>
  <si>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</si>
  <si>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</si>
  <si>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</si>
  <si>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</si>
  <si>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</si>
  <si>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</si>
  <si>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</si>
  <si>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</si>
  <si>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</si>
  <si>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</si>
  <si>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</si>
  <si>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</si>
  <si>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</si>
  <si>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</si>
  <si>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</si>
  <si>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</si>
  <si>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</si>
  <si>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</si>
  <si>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</si>
  <si>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</si>
  <si>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</si>
  <si>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</si>
  <si>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</si>
  <si>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</si>
  <si>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</si>
  <si>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</si>
  <si>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</si>
  <si>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</si>
  <si>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</si>
  <si>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</si>
  <si>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</si>
  <si>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</si>
  <si>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</si>
  <si>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</si>
  <si>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</si>
  <si>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</si>
  <si>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</si>
  <si>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</si>
  <si>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</si>
  <si>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</si>
  <si>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</si>
  <si>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</si>
  <si>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</si>
  <si>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</si>
  <si>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</si>
  <si>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</si>
  <si>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</si>
  <si>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</si>
  <si>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</si>
  <si>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</si>
  <si>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</si>
  <si>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</si>
  <si>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</si>
  <si>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</si>
  <si>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</si>
  <si>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</si>
  <si>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</si>
  <si>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</si>
  <si>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</si>
  <si>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</si>
  <si>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</si>
  <si>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</si>
  <si>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</si>
  <si>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</si>
  <si>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</si>
  <si>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</si>
  <si>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</si>
  <si>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</si>
  <si>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</si>
  <si>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</si>
  <si>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</si>
  <si>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</si>
  <si>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</si>
  <si>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</si>
  <si>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</si>
  <si>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</si>
  <si>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</si>
  <si>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</si>
  <si>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</si>
  <si>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</si>
  <si>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</si>
  <si>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</si>
  <si>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</si>
  <si>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</si>
  <si>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</si>
  <si>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</si>
  <si>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</si>
  <si>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</si>
  <si>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</si>
  <si>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</si>
  <si>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</si>
  <si>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</si>
  <si>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</si>
  <si>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</si>
  <si>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</si>
  <si>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</si>
  <si>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</si>
  <si>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</si>
  <si>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</si>
  <si>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</si>
  <si>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</si>
  <si>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</si>
  <si>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</si>
  <si>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</si>
  <si>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</si>
  <si>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</si>
  <si>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</si>
  <si>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</si>
  <si>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</si>
  <si>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</si>
  <si>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</si>
  <si>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</si>
  <si>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</si>
  <si>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</si>
  <si>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</si>
  <si>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</si>
  <si>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</si>
  <si>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</si>
  <si>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</si>
  <si>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</si>
  <si>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</si>
  <si>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</si>
  <si>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</si>
  <si>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</si>
  <si>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</si>
  <si>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</si>
  <si>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</si>
  <si>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</si>
  <si>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</si>
  <si>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</si>
  <si>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</si>
  <si>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</si>
  <si>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</si>
  <si>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</si>
  <si>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</si>
  <si>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</si>
  <si>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</si>
  <si>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</si>
  <si>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</si>
  <si>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</si>
  <si>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</si>
  <si>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</si>
  <si>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</si>
  <si>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</si>
  <si>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</si>
  <si>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</si>
  <si>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</si>
  <si>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</si>
  <si>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</si>
  <si>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</si>
  <si>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</si>
  <si>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</si>
  <si>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</si>
  <si>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</si>
  <si>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</si>
  <si>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</si>
  <si>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</si>
  <si>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</si>
  <si>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</si>
  <si>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</si>
  <si>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</si>
  <si>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</si>
  <si>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</si>
  <si>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</si>
  <si>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</si>
  <si>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</si>
  <si>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</si>
  <si>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</si>
  <si>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</si>
  <si>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</si>
  <si>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</si>
  <si>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</si>
  <si>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</si>
  <si>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</si>
  <si>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</si>
  <si>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</si>
  <si>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</si>
  <si>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</si>
  <si>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</si>
  <si>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</si>
  <si>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</si>
  <si>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</si>
  <si>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</si>
  <si>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</si>
  <si>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</si>
  <si>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</si>
  <si>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</si>
  <si>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</si>
  <si>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</si>
  <si>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</si>
  <si>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</si>
  <si>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</si>
  <si>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</si>
  <si>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</si>
  <si>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</si>
  <si>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</si>
  <si>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</si>
  <si>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</si>
  <si>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</si>
  <si>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</si>
  <si>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</si>
  <si>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</si>
  <si>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</si>
  <si>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</si>
  <si>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</si>
  <si>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</si>
  <si>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</si>
  <si>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</si>
  <si>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</si>
  <si>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</si>
  <si>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</si>
  <si>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</si>
  <si>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</si>
  <si>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</si>
  <si>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</si>
  <si>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</si>
  <si>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</si>
  <si>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</si>
  <si>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</si>
  <si>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</si>
  <si>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</si>
  <si>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</si>
  <si>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</si>
  <si>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</si>
  <si>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</si>
  <si>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</si>
  <si>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</si>
  <si>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</si>
  <si>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</si>
  <si>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</si>
  <si>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</si>
  <si>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</si>
  <si>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</si>
  <si>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</si>
  <si>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</si>
  <si>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</si>
  <si>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</si>
  <si>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</si>
  <si>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</si>
  <si>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</si>
  <si>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</si>
  <si>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</si>
  <si>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</si>
  <si>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</si>
  <si>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</si>
  <si>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</si>
  <si>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</si>
  <si>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</si>
  <si>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</si>
  <si>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</si>
  <si>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</si>
  <si>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</si>
  <si>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</si>
  <si>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</si>
  <si>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</si>
  <si>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</si>
  <si>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</si>
  <si>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</si>
  <si>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</si>
  <si>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</si>
  <si>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</si>
  <si>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</si>
  <si>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</si>
  <si>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</si>
  <si>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</si>
  <si>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</si>
  <si>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</si>
  <si>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</si>
  <si>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</si>
  <si>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</si>
  <si>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</si>
  <si>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</si>
  <si>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</si>
  <si>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</si>
  <si>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</si>
  <si>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</si>
  <si>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</si>
  <si>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</si>
  <si>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</si>
  <si>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</si>
  <si>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</si>
  <si>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</si>
  <si>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</si>
  <si>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</si>
  <si>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</si>
  <si>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</si>
  <si>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</si>
  <si>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</si>
  <si>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</si>
  <si>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</si>
  <si>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</si>
  <si>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</si>
  <si>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</si>
  <si>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</si>
  <si>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</si>
  <si>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</si>
  <si>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</si>
  <si>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</si>
  <si>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</si>
  <si>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</si>
  <si>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</si>
  <si>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</si>
  <si>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</si>
  <si>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</si>
  <si>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</si>
  <si>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</si>
  <si>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</si>
  <si>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</si>
  <si>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</si>
  <si>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</si>
  <si>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</si>
  <si>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</si>
  <si>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</si>
  <si>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</si>
  <si>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</si>
  <si>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</si>
  <si>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</si>
  <si>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</si>
  <si>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</si>
  <si>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</si>
  <si>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</si>
  <si>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</si>
  <si>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</si>
  <si>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</si>
  <si>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</si>
  <si>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</si>
  <si>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</si>
  <si>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</si>
  <si>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</si>
  <si>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</si>
  <si>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</si>
  <si>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</si>
  <si>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</si>
  <si>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</si>
  <si>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</si>
  <si>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</si>
  <si>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</si>
  <si>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</si>
  <si>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</si>
  <si>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</si>
  <si>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</si>
  <si>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</si>
  <si>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</si>
  <si>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</si>
  <si>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</si>
  <si>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</si>
  <si>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</si>
  <si>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</si>
  <si>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</si>
  <si>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</si>
  <si>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</si>
  <si>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</si>
  <si>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</si>
  <si>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</si>
  <si>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</si>
  <si>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</si>
  <si>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</si>
  <si>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</si>
  <si>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</si>
  <si>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</si>
  <si>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</si>
  <si>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</si>
  <si>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</si>
  <si>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</si>
  <si>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</si>
  <si>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</si>
  <si>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</si>
  <si>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</si>
  <si>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</si>
  <si>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</si>
  <si>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</si>
  <si>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</si>
  <si>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</si>
  <si>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</si>
  <si>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</si>
  <si>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</si>
  <si>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</si>
  <si>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</si>
  <si>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</si>
  <si>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</si>
  <si>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</si>
  <si>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</si>
  <si>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</si>
  <si>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</si>
  <si>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</si>
  <si>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</si>
  <si>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</si>
  <si>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</si>
  <si>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</si>
  <si>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</si>
  <si>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</si>
  <si>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</si>
  <si>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</si>
  <si>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</si>
  <si>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</si>
  <si>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</si>
  <si>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</si>
  <si>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</si>
  <si>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</si>
  <si>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</si>
  <si>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</si>
  <si>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</si>
  <si>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</si>
  <si>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</si>
  <si>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</si>
  <si>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</si>
  <si>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</si>
  <si>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</si>
  <si>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</si>
  <si>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</si>
  <si>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</si>
  <si>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</si>
  <si>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</si>
  <si>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</si>
  <si>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</si>
  <si>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</si>
  <si>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</si>
  <si>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</si>
  <si>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</si>
  <si>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</si>
  <si>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</si>
  <si>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</si>
  <si>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</si>
  <si>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</si>
  <si>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</si>
  <si>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</si>
  <si>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</si>
  <si>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</si>
  <si>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</si>
  <si>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</si>
  <si>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</si>
  <si>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</si>
  <si>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</si>
  <si>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</si>
  <si>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</si>
  <si>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</si>
  <si>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</si>
  <si>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</si>
  <si>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</si>
  <si>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</si>
  <si>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</si>
  <si>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</si>
  <si>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</si>
  <si>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</si>
  <si>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</si>
  <si>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</si>
  <si>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</si>
  <si>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</si>
  <si>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</si>
  <si>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</si>
  <si>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</si>
  <si>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</si>
  <si>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</si>
  <si>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</si>
  <si>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</si>
  <si>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</si>
  <si>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</si>
  <si>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</si>
  <si>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</si>
  <si>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</si>
  <si>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</si>
  <si>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</si>
  <si>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</si>
  <si>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</si>
  <si>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</si>
  <si>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</si>
  <si>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</si>
  <si>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</si>
  <si>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</si>
  <si>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</si>
  <si>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</si>
  <si>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</si>
  <si>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</si>
  <si>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</si>
  <si>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</si>
  <si>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</si>
  <si>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</si>
  <si>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</si>
  <si>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</si>
  <si>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</si>
  <si>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</si>
  <si>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</si>
  <si>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</si>
  <si>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</si>
  <si>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</si>
  <si>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</si>
  <si>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</si>
  <si>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</si>
  <si>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</si>
  <si>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</si>
  <si>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</si>
  <si>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</si>
  <si>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</si>
  <si>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</si>
  <si>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</si>
  <si>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</si>
  <si>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</si>
  <si>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</si>
  <si>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</si>
  <si>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</si>
  <si>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</si>
  <si>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</si>
  <si>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</si>
  <si>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</si>
  <si>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</si>
  <si>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</si>
  <si>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</si>
  <si>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</si>
  <si>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</si>
  <si>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</si>
  <si>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</si>
  <si>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</si>
  <si>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</si>
  <si>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</si>
  <si>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</si>
  <si>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</si>
  <si>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</si>
  <si>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</si>
  <si>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</si>
  <si>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</si>
  <si>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</si>
  <si>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</si>
  <si>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</si>
  <si>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</si>
  <si>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</si>
  <si>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</si>
  <si>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</si>
  <si>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</si>
  <si>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</si>
  <si>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</si>
  <si>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</si>
  <si>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</si>
  <si>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</si>
  <si>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</si>
  <si>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</si>
  <si>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</si>
  <si>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</si>
  <si>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</si>
  <si>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</si>
  <si>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</si>
  <si>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</si>
  <si>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</si>
  <si>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</si>
  <si>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</si>
  <si>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</si>
  <si>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</si>
  <si>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</si>
  <si>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</si>
  <si>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</si>
  <si>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</si>
  <si>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</si>
  <si>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</si>
  <si>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</si>
  <si>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</si>
  <si>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</si>
  <si>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</si>
  <si>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</si>
  <si>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</si>
  <si>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</si>
  <si>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</si>
  <si>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</si>
  <si>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</si>
  <si>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</si>
  <si>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</si>
  <si>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</si>
  <si>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</si>
  <si>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</si>
  <si>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</si>
  <si>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</si>
  <si>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</si>
  <si>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</si>
  <si>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</si>
  <si>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</si>
  <si>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</si>
  <si>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</si>
  <si>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</si>
  <si>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</si>
  <si>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</si>
  <si>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</si>
  <si>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</si>
  <si>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</si>
  <si>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</si>
  <si>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</si>
  <si>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</si>
  <si>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</si>
  <si>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</si>
  <si>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</si>
  <si>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</si>
  <si>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</si>
  <si>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</si>
  <si>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</si>
  <si>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</si>
  <si>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</si>
  <si>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</si>
  <si>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</si>
  <si>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</si>
  <si>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</si>
  <si>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</si>
  <si>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</si>
  <si>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</si>
  <si>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</si>
  <si>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</si>
  <si>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</si>
  <si>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</si>
  <si>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</si>
  <si>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</si>
  <si>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</si>
  <si>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</si>
  <si>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</si>
  <si>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</si>
  <si>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</si>
  <si>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</si>
  <si>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</si>
  <si>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</si>
  <si>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</si>
  <si>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</si>
  <si>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</si>
  <si>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</si>
  <si>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</si>
  <si>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</si>
  <si>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</si>
  <si>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</si>
  <si>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</si>
  <si>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</si>
  <si>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</si>
  <si>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</si>
  <si>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</si>
  <si>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</si>
  <si>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</si>
  <si>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</si>
  <si>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</si>
  <si>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</si>
  <si>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</si>
  <si>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</si>
  <si>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</si>
  <si>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</si>
  <si>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</si>
  <si>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</si>
  <si>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</si>
  <si>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</si>
  <si>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</si>
  <si>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</si>
  <si>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</si>
  <si>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</si>
  <si>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</si>
  <si>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</si>
  <si>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</si>
  <si>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</si>
  <si>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</si>
  <si>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</si>
  <si>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</si>
  <si>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</si>
  <si>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</si>
  <si>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</si>
  <si>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</si>
  <si>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</si>
  <si>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</si>
  <si>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</si>
  <si>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</si>
  <si>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</si>
  <si>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</si>
  <si>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</si>
  <si>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</si>
  <si>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</si>
  <si>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</si>
  <si>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</si>
  <si>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</si>
  <si>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</si>
  <si>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</si>
  <si>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</si>
  <si>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</si>
  <si>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</si>
  <si>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</si>
  <si>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</si>
  <si>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</si>
  <si>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</si>
  <si>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</si>
  <si>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</si>
  <si>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</si>
  <si>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</si>
  <si>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</si>
  <si>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</si>
  <si>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</si>
  <si>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</si>
  <si>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</si>
  <si>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</si>
  <si>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</si>
  <si>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</si>
  <si>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</si>
  <si>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</si>
  <si>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</si>
  <si>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</si>
  <si>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</si>
  <si>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</si>
  <si>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</si>
  <si>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</si>
  <si>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</si>
  <si>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</si>
  <si>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</si>
  <si>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</si>
  <si>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</si>
  <si>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</si>
  <si>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</si>
  <si>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</si>
  <si>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</si>
  <si>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</si>
  <si>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</si>
  <si>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</si>
  <si>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</si>
  <si>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</si>
  <si>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</si>
  <si>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</si>
  <si>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</si>
  <si>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</si>
  <si>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</si>
  <si>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</si>
  <si>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</si>
  <si>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</si>
  <si>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</si>
  <si>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</si>
  <si>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</si>
  <si>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</si>
  <si>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</si>
  <si>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</si>
  <si>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</si>
  <si>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</si>
  <si>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</si>
  <si>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</si>
  <si>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</si>
  <si>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</si>
  <si>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</si>
  <si>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</si>
  <si>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</si>
  <si>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</si>
  <si>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</si>
  <si>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</si>
  <si>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</si>
  <si>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</si>
  <si>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</si>
  <si>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</si>
  <si>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</si>
  <si>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</si>
  <si>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</si>
  <si>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</si>
  <si>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</si>
  <si>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</si>
  <si>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</si>
  <si>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</si>
  <si>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</si>
  <si>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</si>
  <si>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</si>
  <si>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</si>
  <si>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</si>
  <si>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</si>
  <si>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</si>
  <si>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</si>
  <si>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</si>
  <si>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</si>
  <si>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</si>
  <si>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</si>
  <si>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</si>
  <si>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</si>
  <si>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</si>
  <si>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</si>
  <si>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</si>
  <si>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</si>
  <si>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</si>
  <si>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</si>
  <si>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</si>
  <si>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</si>
  <si>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</si>
  <si>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</si>
  <si>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</si>
  <si>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</si>
  <si>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</si>
  <si>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</si>
  <si>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</si>
  <si>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</si>
  <si>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</si>
  <si>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</si>
  <si>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</si>
  <si>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</si>
  <si>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</si>
  <si>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</si>
  <si>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</si>
  <si>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</si>
  <si>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</si>
  <si>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</si>
  <si>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</si>
  <si>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</si>
  <si>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</si>
  <si>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</si>
  <si>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</si>
  <si>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</si>
  <si>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</si>
  <si>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</si>
  <si>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</si>
  <si>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</si>
  <si>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</si>
  <si>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</si>
  <si>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</si>
  <si>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</si>
  <si>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</si>
  <si>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</si>
  <si>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</si>
  <si>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</si>
  <si>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</si>
  <si>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</si>
  <si>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</si>
  <si>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</si>
  <si>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</si>
  <si>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</si>
  <si>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</si>
  <si>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</si>
  <si>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</si>
  <si>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</si>
  <si>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</si>
  <si>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</si>
  <si>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</si>
  <si>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</si>
  <si>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</si>
  <si>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</si>
  <si>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</si>
  <si>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</si>
  <si>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</si>
  <si>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</si>
  <si>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</si>
  <si>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</si>
  <si>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</si>
  <si>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</si>
  <si>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</si>
  <si>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</si>
  <si>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</si>
  <si>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</si>
  <si>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</si>
  <si>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</si>
  <si>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</si>
  <si>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</si>
  <si>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</si>
  <si>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</si>
  <si>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</si>
  <si>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</si>
  <si>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</si>
  <si>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</si>
  <si>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</si>
  <si>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</si>
  <si>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</si>
  <si>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</si>
  <si>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</si>
  <si>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</si>
  <si>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</si>
  <si>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</si>
  <si>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</si>
  <si>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</si>
  <si>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</si>
  <si>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</si>
  <si>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</si>
  <si>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</si>
  <si>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</si>
  <si>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</si>
  <si>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</si>
  <si>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</si>
  <si>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</si>
  <si>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</si>
  <si>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</si>
  <si>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</si>
  <si>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</si>
  <si>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</si>
  <si>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</si>
  <si>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</si>
  <si>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</si>
  <si>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</si>
  <si>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</si>
  <si>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</si>
  <si>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</si>
  <si>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</si>
  <si>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</si>
  <si>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</si>
  <si>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</si>
  <si>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</si>
  <si>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</si>
  <si>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</si>
  <si>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</si>
  <si>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</si>
  <si>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</si>
  <si>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</si>
  <si>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</si>
  <si>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</si>
  <si>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</si>
  <si>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</si>
  <si>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</si>
  <si>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</si>
  <si>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</si>
  <si>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</si>
  <si>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</si>
  <si>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</si>
  <si>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</si>
  <si>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</si>
  <si>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</si>
  <si>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</si>
  <si>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</si>
  <si>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</si>
  <si>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</si>
  <si>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</si>
  <si>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</si>
  <si>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</si>
  <si>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</si>
  <si>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</si>
  <si>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</si>
  <si>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</si>
  <si>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</si>
  <si>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</si>
  <si>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</si>
  <si>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</si>
  <si>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</si>
  <si>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</si>
  <si>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</si>
  <si>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</si>
  <si>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</si>
  <si>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</si>
  <si>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</si>
  <si>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</si>
  <si>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</si>
  <si>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</si>
  <si>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</si>
  <si>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</si>
  <si>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</si>
  <si>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</si>
  <si>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</si>
  <si>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</si>
  <si>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</si>
  <si>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</si>
  <si>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</si>
  <si>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</si>
  <si>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</si>
  <si>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</si>
  <si>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</si>
  <si>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</si>
  <si>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</si>
  <si>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</si>
  <si>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</si>
  <si>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</si>
  <si>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</si>
  <si>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</si>
  <si>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</si>
  <si>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</si>
  <si>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</si>
  <si>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</si>
  <si>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</si>
  <si>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</si>
  <si>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</si>
  <si>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</si>
  <si>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</si>
  <si>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</si>
  <si>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</si>
  <si>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</si>
  <si>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</si>
  <si>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</si>
  <si>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</si>
  <si>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</si>
  <si>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</si>
  <si>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</si>
  <si>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</si>
  <si>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</si>
  <si>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</si>
  <si>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</si>
  <si>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</si>
  <si>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</si>
  <si>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</si>
  <si>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</si>
  <si>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</si>
  <si>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</si>
  <si>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</si>
  <si>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</si>
  <si>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</si>
  <si>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</si>
  <si>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</si>
  <si>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</si>
  <si>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</si>
  <si>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</si>
  <si>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</si>
  <si>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</si>
  <si>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</si>
  <si>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</si>
  <si>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</si>
  <si>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</si>
  <si>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</si>
  <si>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</si>
  <si>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</si>
  <si>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</si>
  <si>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</si>
  <si>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</si>
  <si>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</si>
  <si>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</si>
  <si>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</si>
  <si>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</si>
  <si>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</si>
  <si>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</si>
  <si>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</si>
  <si>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</si>
  <si>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</si>
  <si>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</si>
  <si>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</si>
  <si>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</si>
  <si>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</si>
  <si>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</si>
  <si>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</si>
  <si>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</si>
  <si>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</si>
  <si>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</si>
  <si>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</si>
  <si>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</si>
  <si>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</si>
  <si>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</si>
  <si>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</si>
  <si>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</si>
  <si>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</si>
  <si>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</si>
  <si>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</si>
  <si>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</si>
  <si>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</si>
  <si>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</si>
  <si>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</si>
  <si>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</si>
  <si>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</si>
  <si>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</si>
  <si>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</si>
  <si>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</si>
  <si>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</si>
  <si>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</si>
  <si>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</si>
  <si>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</si>
  <si>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</si>
  <si>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</si>
  <si>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</si>
  <si>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</si>
  <si>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</si>
  <si>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</si>
  <si>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</si>
  <si>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</si>
  <si>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</si>
  <si>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</si>
  <si>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</si>
  <si>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</si>
  <si>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</si>
  <si>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</si>
  <si>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</si>
  <si>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</si>
  <si>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</si>
  <si>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</si>
  <si>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</si>
  <si>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</si>
  <si>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</si>
  <si>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</si>
  <si>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</si>
  <si>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</si>
  <si>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</si>
  <si>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</si>
  <si>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</si>
  <si>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</si>
  <si>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</si>
  <si>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</si>
  <si>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</si>
  <si>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</si>
  <si>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</si>
  <si>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</si>
  <si>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</si>
  <si>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</si>
  <si>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</si>
  <si>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</si>
  <si>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</si>
  <si>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</si>
  <si>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</si>
  <si>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</si>
  <si>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</si>
  <si>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</si>
  <si>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</si>
  <si>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</si>
  <si>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</si>
  <si>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</si>
  <si>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</si>
  <si>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</si>
  <si>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</si>
  <si>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</si>
  <si>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</si>
  <si>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</si>
  <si>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</si>
  <si>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</si>
  <si>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</si>
  <si>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</si>
  <si>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</si>
  <si>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</si>
  <si>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</si>
  <si>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</si>
  <si>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</si>
  <si>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</si>
  <si>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</si>
  <si>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</si>
  <si>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</si>
  <si>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</si>
  <si>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</si>
  <si>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</si>
  <si>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</si>
  <si>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</si>
  <si>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</si>
  <si>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</si>
  <si>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</si>
  <si>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</si>
  <si>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</si>
  <si>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</si>
  <si>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</si>
  <si>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</si>
  <si>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</si>
  <si>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</si>
  <si>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</si>
  <si>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</si>
  <si>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</si>
  <si>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</si>
  <si>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</si>
  <si>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</si>
  <si>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</si>
  <si>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</si>
  <si>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</si>
  <si>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</si>
  <si>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</si>
  <si>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</si>
  <si>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</si>
  <si>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</si>
  <si>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</si>
  <si>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</si>
  <si>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</si>
  <si>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</si>
  <si>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</si>
  <si>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</si>
  <si>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</si>
  <si>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</si>
  <si>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</si>
  <si>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</si>
  <si>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</si>
  <si>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</si>
  <si>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</si>
  <si>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</si>
  <si>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</si>
  <si>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</si>
  <si>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</si>
  <si>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</si>
  <si>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</si>
  <si>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</si>
  <si>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</si>
  <si>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</si>
  <si>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</si>
  <si>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</si>
  <si>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</si>
  <si>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</si>
  <si>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</si>
  <si>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</si>
  <si>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</si>
  <si>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</si>
  <si>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</si>
  <si>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</si>
  <si>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</si>
  <si>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</si>
  <si>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</si>
  <si>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</si>
  <si>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</si>
  <si>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</si>
  <si>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</si>
  <si>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</si>
  <si>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</si>
  <si>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</si>
  <si>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</si>
  <si>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</si>
  <si>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</si>
  <si>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</si>
  <si>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</si>
  <si>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</si>
  <si>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</si>
  <si>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</si>
  <si>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</si>
  <si>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</si>
  <si>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</si>
  <si>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</si>
  <si>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</si>
  <si>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</si>
  <si>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</si>
  <si>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</si>
  <si>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</si>
  <si>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</si>
  <si>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</si>
  <si>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</si>
  <si>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</si>
  <si>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</si>
  <si>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</si>
  <si>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</si>
  <si>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</si>
  <si>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</si>
  <si>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</si>
  <si>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</si>
  <si>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</si>
  <si>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</si>
  <si>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</si>
  <si>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</si>
  <si>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</si>
  <si>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</si>
  <si>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</si>
  <si>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</si>
  <si>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</si>
  <si>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</si>
  <si>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</si>
  <si>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</si>
  <si>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</si>
  <si>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</si>
  <si>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</si>
  <si>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</si>
  <si>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</si>
  <si>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</si>
  <si>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</si>
  <si>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</si>
  <si>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</si>
  <si>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</si>
  <si>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</si>
  <si>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</si>
  <si>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</si>
  <si>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</si>
  <si>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</si>
  <si>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</si>
  <si>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</si>
  <si>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</si>
  <si>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</si>
  <si>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</si>
  <si>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</si>
  <si>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</si>
  <si>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</si>
  <si>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</si>
  <si>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</si>
  <si>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</si>
  <si>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</si>
  <si>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</si>
  <si>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</si>
  <si>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</si>
  <si>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</si>
  <si>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</si>
  <si>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</si>
  <si>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</si>
  <si>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</si>
  <si>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</si>
  <si>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</si>
  <si>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</si>
  <si>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</si>
  <si>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</si>
  <si>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</si>
  <si>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</si>
  <si>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</si>
  <si>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</si>
  <si>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</si>
  <si>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</si>
  <si>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</si>
  <si>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</si>
  <si>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</si>
  <si>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</si>
  <si>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</si>
  <si>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</si>
  <si>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</si>
  <si>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</si>
  <si>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</si>
  <si>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</si>
  <si>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</si>
  <si>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</si>
  <si>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</si>
  <si>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</si>
  <si>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</si>
  <si>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</si>
  <si>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</si>
  <si>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</si>
  <si>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</si>
  <si>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</si>
  <si>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</si>
  <si>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</si>
  <si>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</si>
  <si>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</si>
  <si>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</si>
  <si>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</si>
  <si>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</si>
  <si>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</si>
  <si>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</si>
  <si>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</si>
  <si>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</si>
  <si>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</si>
  <si>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</si>
  <si>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</si>
  <si>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</si>
  <si>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</si>
  <si>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</si>
  <si>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</si>
  <si>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</si>
  <si>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</si>
  <si>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</si>
  <si>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</si>
  <si>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</si>
  <si>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</si>
  <si>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</si>
  <si>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</si>
  <si>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</si>
  <si>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</si>
  <si>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</si>
  <si>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</si>
  <si>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</si>
  <si>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</si>
  <si>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</si>
  <si>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</si>
  <si>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</si>
  <si>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</si>
  <si>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</si>
  <si>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</si>
  <si>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</si>
  <si>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</si>
  <si>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</si>
  <si>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</si>
  <si>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</si>
  <si>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</si>
  <si>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</si>
  <si>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</si>
  <si>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</si>
  <si>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</si>
  <si>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</si>
  <si>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</si>
  <si>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</si>
  <si>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</si>
  <si>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</si>
  <si>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</si>
  <si>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</si>
  <si>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</si>
  <si>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</si>
  <si>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</si>
  <si>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</si>
  <si>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</si>
  <si>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</si>
  <si>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</si>
  <si>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</si>
  <si>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</si>
  <si>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</si>
  <si>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</si>
  <si>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</si>
  <si>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</si>
  <si>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</si>
  <si>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</si>
  <si>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</si>
  <si>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</si>
  <si>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</si>
  <si>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</si>
  <si>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</si>
  <si>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</si>
  <si>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</si>
  <si>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</si>
  <si>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</si>
  <si>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</si>
  <si>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</si>
  <si>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</si>
  <si>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</si>
  <si>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</si>
  <si>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</si>
  <si>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</si>
  <si>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</si>
  <si>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</si>
  <si>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</si>
  <si>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</si>
  <si>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</si>
  <si>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</si>
  <si>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</si>
  <si>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</si>
  <si>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</si>
  <si>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</si>
  <si>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</si>
  <si>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</si>
  <si>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</si>
  <si>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</si>
  <si>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</si>
  <si>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</si>
  <si>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</si>
  <si>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</si>
  <si>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</si>
  <si>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</si>
  <si>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</si>
  <si>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</si>
  <si>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</si>
  <si>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</si>
  <si>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</si>
  <si>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</si>
  <si>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</si>
  <si>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</si>
  <si>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</si>
  <si>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</si>
  <si>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</si>
  <si>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</si>
  <si>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</si>
  <si>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</si>
  <si>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</si>
  <si>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</si>
  <si>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</si>
  <si>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</si>
  <si>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</si>
  <si>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</si>
  <si>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</si>
  <si>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</si>
  <si>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</si>
  <si>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</si>
  <si>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</si>
  <si>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</si>
  <si>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</si>
  <si>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</si>
  <si>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</si>
  <si>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</si>
  <si>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</si>
  <si>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</si>
  <si>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</si>
  <si>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</si>
  <si>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</si>
  <si>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</si>
  <si>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</si>
  <si>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</si>
  <si>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</si>
  <si>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</si>
  <si>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</si>
  <si>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</si>
  <si>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</si>
  <si>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</si>
  <si>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</si>
  <si>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</si>
  <si>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</si>
  <si>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</si>
  <si>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</si>
  <si>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</si>
  <si>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</si>
  <si>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</si>
  <si>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</si>
  <si>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</si>
  <si>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</si>
  <si>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</si>
  <si>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</si>
  <si>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</si>
  <si>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</si>
  <si>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</si>
  <si>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</si>
  <si>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</si>
  <si>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</si>
  <si>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</si>
  <si>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</si>
  <si>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</si>
  <si>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</si>
  <si>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</si>
  <si>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</si>
  <si>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</si>
  <si>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</si>
  <si>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</si>
  <si>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</si>
  <si>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</si>
  <si>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</si>
  <si>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</si>
  <si>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</si>
  <si>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</si>
  <si>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</si>
  <si>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</si>
  <si>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</si>
  <si>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</si>
  <si>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</si>
  <si>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</si>
  <si>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</si>
  <si>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</si>
  <si>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</si>
  <si>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</si>
  <si>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</si>
  <si>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</si>
  <si>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</si>
  <si>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</si>
  <si>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</si>
  <si>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</si>
  <si>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</si>
  <si>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</si>
  <si>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</si>
  <si>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</si>
  <si>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</si>
  <si>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</si>
  <si>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</si>
  <si>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</si>
  <si>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</si>
  <si>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</si>
  <si>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</si>
  <si>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</si>
  <si>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</si>
  <si>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</si>
  <si>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</si>
  <si>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</si>
  <si>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</si>
  <si>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</si>
  <si>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</si>
  <si>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</si>
  <si>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</si>
  <si>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</si>
  <si>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</si>
  <si>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</si>
  <si>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</si>
  <si>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</si>
  <si>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</si>
  <si>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</si>
  <si>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</si>
  <si>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</si>
  <si>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</si>
  <si>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</si>
  <si>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</si>
  <si>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</si>
  <si>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</si>
  <si>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</si>
  <si>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</si>
  <si>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</si>
  <si>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</si>
  <si>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</si>
  <si>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</si>
  <si>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</si>
  <si>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</si>
  <si>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</si>
  <si>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</si>
  <si>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</si>
  <si>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</si>
  <si>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</si>
  <si>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</si>
  <si>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</si>
  <si>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</si>
  <si>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</si>
  <si>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</si>
  <si>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</si>
  <si>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</si>
  <si>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</si>
  <si>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</si>
  <si>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</si>
  <si>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</si>
  <si>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</si>
  <si>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</si>
  <si>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</si>
  <si>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</si>
  <si>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</si>
  <si>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</si>
  <si>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</si>
  <si>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</si>
  <si>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</si>
  <si>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</si>
  <si>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</si>
  <si>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</si>
  <si>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</si>
  <si>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</si>
  <si>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</si>
  <si>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</si>
  <si>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</si>
  <si>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</si>
  <si>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</si>
  <si>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</si>
  <si>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</si>
  <si>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</si>
  <si>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</si>
  <si>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</si>
  <si>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</si>
  <si>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</si>
  <si>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</si>
  <si>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</si>
  <si>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</si>
  <si>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</si>
  <si>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</si>
  <si>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</si>
  <si>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</si>
  <si>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</si>
  <si>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</si>
  <si>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</si>
  <si>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</si>
  <si>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</si>
  <si>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</si>
  <si>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</si>
  <si>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</si>
  <si>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</si>
  <si>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</si>
  <si>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</si>
  <si>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</si>
  <si>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</si>
  <si>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</si>
  <si>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</si>
  <si>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</si>
  <si>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</si>
  <si>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</si>
  <si>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</si>
  <si>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</si>
  <si>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</si>
  <si>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</si>
  <si>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</si>
  <si>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</si>
  <si>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</si>
  <si>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</si>
  <si>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</si>
  <si>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</si>
  <si>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</si>
  <si>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</si>
  <si>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</si>
  <si>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</si>
  <si>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</si>
  <si>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</si>
  <si>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</si>
  <si>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</si>
  <si>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</si>
  <si>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</si>
  <si>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</si>
  <si>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</si>
  <si>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</si>
  <si>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</si>
  <si>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</si>
  <si>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</si>
  <si>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</si>
  <si>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</si>
  <si>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</si>
  <si>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</si>
  <si>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</si>
  <si>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</si>
  <si>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</si>
  <si>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</si>
  <si>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</si>
  <si>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</si>
  <si>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</si>
  <si>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</si>
  <si>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</si>
  <si>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</si>
  <si>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</si>
  <si>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</si>
  <si>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</si>
  <si>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</si>
  <si>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</si>
  <si>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</si>
  <si>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</si>
  <si>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</si>
  <si>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</si>
  <si>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</si>
  <si>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</si>
  <si>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</si>
  <si>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</si>
  <si>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</si>
  <si>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</si>
  <si>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</si>
  <si>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</si>
  <si>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</si>
  <si>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</si>
  <si>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</si>
  <si>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</si>
  <si>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</si>
  <si>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</si>
  <si>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</si>
  <si>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</si>
  <si>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</si>
  <si>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</si>
  <si>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</si>
  <si>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</si>
  <si>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</si>
  <si>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</si>
  <si>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</si>
  <si>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</si>
  <si>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</si>
  <si>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</si>
  <si>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</si>
  <si>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</si>
  <si>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</si>
  <si>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</si>
  <si>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</si>
  <si>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</si>
  <si>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</si>
  <si>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</si>
  <si>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</si>
  <si>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</si>
  <si>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</si>
  <si>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</si>
  <si>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</si>
  <si>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</si>
  <si>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</si>
  <si>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</si>
  <si>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</si>
  <si>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</si>
  <si>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</si>
  <si>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</si>
  <si>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</si>
  <si>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</si>
  <si>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</si>
  <si>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</si>
  <si>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</si>
  <si>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</si>
  <si>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</si>
  <si>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</si>
  <si>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</si>
  <si>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</si>
  <si>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</si>
  <si>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</si>
  <si>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</si>
  <si>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</si>
  <si>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</si>
  <si>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</si>
  <si>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</si>
  <si>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</si>
  <si>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</si>
  <si>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</si>
  <si>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</si>
  <si>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</si>
  <si>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</si>
  <si>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</si>
  <si>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</si>
  <si>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</si>
  <si>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</si>
  <si>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</si>
  <si>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</si>
  <si>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</si>
  <si>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</si>
  <si>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</si>
  <si>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</si>
  <si>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</si>
  <si>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</si>
  <si>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</si>
  <si>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</si>
  <si>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</si>
  <si>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</si>
  <si>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</si>
  <si>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</si>
  <si>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</si>
  <si>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</si>
  <si>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</si>
  <si>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</si>
  <si>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</si>
  <si>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</si>
  <si>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</si>
  <si>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</si>
  <si>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</si>
  <si>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</si>
  <si>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</si>
  <si>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</si>
  <si>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</si>
  <si>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</si>
  <si>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</si>
  <si>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</si>
  <si>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</si>
  <si>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</si>
  <si>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</si>
  <si>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</si>
  <si>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</si>
  <si>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</si>
  <si>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</si>
  <si>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</si>
  <si>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</si>
  <si>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</si>
  <si>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</si>
  <si>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</si>
  <si>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</si>
  <si>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</si>
  <si>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</si>
  <si>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</si>
  <si>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</si>
  <si>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</si>
  <si>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</si>
  <si>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</si>
  <si>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</si>
  <si>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</si>
  <si>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</si>
  <si>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</si>
  <si>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</si>
  <si>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</si>
  <si>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</si>
  <si>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</si>
  <si>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</si>
  <si>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</si>
  <si>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</si>
  <si>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</si>
  <si>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</si>
  <si>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</si>
  <si>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</si>
  <si>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</si>
  <si>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</si>
  <si>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</si>
  <si>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</si>
  <si>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</si>
  <si>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</si>
  <si>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</si>
  <si>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</si>
  <si>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</si>
  <si>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</si>
  <si>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</si>
  <si>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</si>
  <si>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</si>
  <si>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</si>
  <si>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</si>
  <si>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</si>
  <si>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</si>
  <si>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</si>
  <si>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</si>
  <si>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</si>
  <si>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</si>
  <si>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</si>
  <si>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</si>
  <si>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</si>
  <si>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</si>
  <si>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</si>
  <si>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</si>
  <si>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</si>
  <si>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</si>
  <si>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</si>
  <si>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</si>
  <si>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</si>
  <si>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</si>
  <si>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</si>
  <si>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</si>
  <si>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</si>
  <si>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</si>
  <si>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</si>
  <si>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</si>
  <si>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</si>
  <si>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</si>
  <si>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</si>
  <si>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</si>
  <si>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</si>
  <si>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</si>
  <si>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</si>
  <si>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</si>
  <si>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</si>
  <si>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</si>
  <si>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</si>
  <si>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</si>
  <si>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</si>
  <si>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</si>
  <si>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</si>
  <si>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</si>
  <si>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</si>
  <si>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</si>
  <si>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</si>
  <si>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</si>
  <si>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</si>
  <si>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</si>
  <si>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</si>
  <si>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</si>
  <si>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</si>
  <si>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</si>
  <si>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</si>
  <si>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</si>
  <si>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</si>
  <si>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</si>
  <si>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</si>
  <si>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</si>
  <si>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</si>
  <si>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</si>
  <si>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</si>
  <si>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</si>
  <si>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</si>
  <si>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</si>
  <si>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</si>
  <si>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</si>
  <si>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</si>
  <si>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</si>
  <si>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</si>
  <si>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</si>
  <si>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</si>
  <si>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</si>
  <si>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</si>
  <si>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</si>
  <si>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</si>
  <si>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</si>
  <si>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</si>
  <si>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</si>
  <si>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</si>
  <si>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</si>
  <si>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</si>
  <si>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</si>
  <si>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</si>
  <si>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</si>
  <si>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</si>
  <si>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</si>
  <si>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</si>
  <si>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</si>
  <si>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</si>
  <si>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</si>
  <si>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</si>
  <si>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</si>
  <si>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</si>
  <si>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</si>
  <si>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</si>
  <si>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</si>
  <si>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</si>
  <si>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</si>
  <si>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</si>
  <si>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</si>
  <si>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</si>
  <si>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</si>
  <si>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</si>
  <si>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</si>
  <si>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</si>
  <si>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</si>
  <si>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</si>
  <si>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</si>
  <si>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</si>
  <si>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</si>
  <si>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</si>
  <si>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</si>
  <si>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</si>
  <si>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</si>
  <si>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</si>
  <si>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</si>
  <si>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</si>
  <si>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</si>
  <si>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</si>
  <si>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</si>
  <si>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</si>
  <si>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</si>
  <si>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</si>
  <si>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</si>
  <si>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</si>
  <si>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</si>
  <si>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</si>
  <si>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</si>
  <si>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</si>
  <si>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</si>
  <si>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</si>
  <si>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</si>
  <si>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</si>
  <si>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</si>
  <si>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</si>
  <si>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</si>
  <si>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</si>
  <si>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</si>
  <si>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</si>
  <si>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</si>
  <si>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</si>
  <si>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</si>
  <si>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</si>
  <si>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</si>
  <si>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</si>
  <si>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</si>
  <si>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</si>
  <si>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</si>
  <si>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</si>
  <si>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</si>
  <si>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</si>
  <si>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</si>
  <si>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</si>
  <si>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</si>
  <si>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</si>
  <si>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</si>
  <si>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</si>
  <si>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</si>
  <si>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</si>
  <si>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</si>
  <si>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</si>
  <si>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</si>
  <si>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</si>
  <si>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</si>
  <si>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</si>
  <si>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</si>
  <si>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</si>
  <si>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</si>
  <si>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</si>
  <si>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</si>
  <si>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</si>
  <si>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</si>
  <si>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</si>
  <si>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</si>
  <si>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</si>
  <si>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</si>
  <si>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</si>
  <si>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</si>
  <si>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PCM-20251201-00001611</t>
  </si>
  <si>
    <t xml:space="preserve">Major </t>
  </si>
  <si>
    <t>Cell Unavailable at RIY2M7380-P2-L900-L800 @ Sceco // EM team checking</t>
  </si>
  <si>
    <t>PCM-20251201-00001685</t>
  </si>
  <si>
    <t>Emergency</t>
  </si>
  <si>
    <t>site has access issue at night inside desert area</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</si>
  <si>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</si>
  <si>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</si>
  <si>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</si>
  <si>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</si>
  <si>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PCM-20251201-00001689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</si>
  <si>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</si>
  <si>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</si>
  <si>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</si>
  <si>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</si>
  <si>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</si>
  <si>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</si>
  <si>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</si>
  <si>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</si>
  <si>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PCM-20251201-00001674</t>
  </si>
  <si>
    <t>EM team on the way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</si>
</sst>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5" dataDxfId="154" headerRowBorderDxfId="152" tableBorderDxfId="153" totalsRowBorderDxfId="151">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3" totalsRowShown="0" headerRowDxfId="46" dataDxfId="45" headerRowBorderDxfId="43" tableBorderDxfId="44" totalsRowBorderDxfId="42">
  <autoFilter ref="A1:L2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1" totalsRowShown="0" headerRowDxfId="29" dataDxfId="28" headerRowBorderDxfId="26" tableBorderDxfId="27">
  <autoFilter ref="A1:L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6" totalsRowShown="0" headerRowDxfId="13" tableBorderDxfId="12">
  <autoFilter ref="A1:L46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329.98416122685012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45992.932587152776</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45992.932587152776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39108</v>
      </c>
      <c r="E5" s="127"/>
      <c r="F5" s="126"/>
      <c r="G5" s="125">
        <f ca="1">IFERROR(NOW()-F5,"-")</f>
        <v>45992.932587152776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45992.932587152776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45992.932587152776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45992.932587152776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45992.932587152776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45992.932587152776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45992.932587152776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45992.932587152776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45992.932587152776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45992.932587152776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45992.932587152776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45992.932587152776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45992.932587152776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45992.932587152776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45992.932587152776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45992.932587152776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45992.932587152776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45992.932587152776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45992.932587152776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45992.932587152776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45992.932587152776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45992.932587152776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45992.932587152776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45992.932587152776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45992.932587152776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45992.932587152776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45992.932587152776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45992.932587152776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45992.932587152776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45992.932587152776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45992.932587152776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45992.932587152776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45992.932587152776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45992.932587152776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45992.932587152776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45992.932587152776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45992.932587152776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45992.932587152776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45992.932587152776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45992.932587152776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45992.932587152776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45992.932587152776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45992.932587152776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45992.932587152776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45992.932587152776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45992.932587152776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45992.932587152776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45992.932587152776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45992.932587152776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45992.932587152776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45992.932587152776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45992.932587152776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45992.932587152776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45992.932587152776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45992.932587152776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45992.932587152776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45992.932587152776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45992.932587152776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45992.932587152776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45992.932587152776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45992.932587152776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45992.932587152776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45992.932587152776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45992.932587152776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45992.932587152776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45992.932587152776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45992.932587152776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45992.932587152776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45992.932587152776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45992.932587152776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45992.932587152776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45992.932587152776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45992.932587152776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45992.932587152776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45992.932587152776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45992.932587152776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45992.932587152776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45992.932587152776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45992.932587152776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45992.932587152776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45992.932587152776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45992.932587152776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45992.932587152776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45992.932587152776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45992.932587152776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45992.932587152776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45992.932587152776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45992.932587152776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45992.932587152776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45992.932587152776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45992.932587152776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45992.932587152776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45992.932587152776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45992.932587152776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45992.932587152776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45992.932587152776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45992.932587152776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45992.932587152776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45992.932587152776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45992.932587152776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45992.932587152776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45992.932587152776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45992.932587152776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45992.932587152776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45992.932587152776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45992.932587152776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45992.932587152776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45992.932587152776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45992.932587152776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45992.932587152776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45992.932587152776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45992.932587152776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45992.932587152776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45992.932587152776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45992.932587152776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45992.932587152776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45992.932587152776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45992.932587152776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45992.932587152776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45992.932587152776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45992.932587152776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45992.932587152776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45992.932587152776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45992.932587152776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45992.932587152776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45992.932587152776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45992.932587152776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45992.932587152776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45992.932587152776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45992.932587152776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45992.932587152776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45992.932587152776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45992.932587152776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45992.932587152776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45992.932587152776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45992.932587152776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45992.932587152776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45992.932587152776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45992.932587152776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45992.932587152776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45992.932587152776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45992.932587152776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45992.932587152776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45992.932587152776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45992.932587152776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45992.932587152776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45992.932587152776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45992.932587152776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45992.932587152776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45992.932587152776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45992.932587152776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45992.932587152776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45992.932587152776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45992.932587152776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45992.932587152776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45992.932587152776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45992.932587152776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45992.932587152776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45992.932587152776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45992.932587152776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45992.932587152776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45992.932587152776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45992.932587152776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45992.932587152776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45992.932587152776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45992.932587152776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45992.932587152776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45992.932587152776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45992.932587152776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45992.932587152776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45992.932587152776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45992.932587152776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45992.932587152776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45992.932587152776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45992.932587152776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45992.932587152776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45992.932587152776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45992.932587152776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45992.932587152776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45992.932587152776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45992.932587152776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45992.932587152776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45992.932587152776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45992.932587152776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45992.932587152776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45992.932587152776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45992.932587152776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45992.932587152776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45992.932587152776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45992.932587152776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45992.932587152776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45992.932587152776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45992.932587152776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45992.932587152776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45992.932587152776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45992.932587152776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45992.932587152776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45992.932587152776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45992.932587152776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45992.932587152776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45992.932587152776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45992.932587152776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45992.932587152776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45992.932587152776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45992.932587152776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45992.932587152776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45992.932587152776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45992.932587152776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45992.932587152776</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45992.932587152776</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F6092C97-ACEB-41D0-B291-BA96B552D4A5}"/>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39109</v>
      </c>
      <c r="N1" s="84" t="s">
        <v>39110</v>
      </c>
      <c r="O1" s="84" t="s">
        <v>39111</v>
      </c>
      <c r="P1" s="84" t="s">
        <v>39112</v>
      </c>
      <c r="Q1" s="84" t="s">
        <v>39113</v>
      </c>
      <c r="R1" s="84" t="s">
        <v>39114</v>
      </c>
      <c r="S1" s="84" t="s">
        <v>39115</v>
      </c>
      <c r="T1" s="84" t="s">
        <v>39116</v>
      </c>
      <c r="U1" s="84" t="s">
        <v>39117</v>
      </c>
      <c r="V1" s="84" t="s">
        <v>39118</v>
      </c>
      <c r="W1" s="84" t="s">
        <v>39119</v>
      </c>
      <c r="X1" s="84" t="s">
        <v>39120</v>
      </c>
      <c r="Y1" s="84" t="s">
        <v>39121</v>
      </c>
      <c r="Z1" s="84" t="s">
        <v>39122</v>
      </c>
      <c r="AA1" s="84" t="s">
        <v>39123</v>
      </c>
      <c r="AB1" s="84" t="s">
        <v>39124</v>
      </c>
      <c r="AC1" s="84" t="s">
        <v>39125</v>
      </c>
      <c r="AD1" s="84" t="s">
        <v>39126</v>
      </c>
      <c r="AE1" s="84" t="s">
        <v>39127</v>
      </c>
      <c r="AF1" s="84" t="s">
        <v>39128</v>
      </c>
      <c r="AG1" s="84" t="s">
        <v>39129</v>
      </c>
      <c r="AH1" s="84" t="s">
        <v>39130</v>
      </c>
      <c r="AI1" s="84" t="s">
        <v>39131</v>
      </c>
      <c r="AJ1" s="84" t="s">
        <v>39132</v>
      </c>
      <c r="AK1" s="84" t="s">
        <v>39133</v>
      </c>
      <c r="AL1" s="84" t="s">
        <v>39134</v>
      </c>
      <c r="AM1" s="84" t="s">
        <v>39135</v>
      </c>
      <c r="AN1" s="84" t="s">
        <v>39136</v>
      </c>
      <c r="AO1" s="84" t="s">
        <v>39137</v>
      </c>
      <c r="AP1" s="84" t="s">
        <v>39138</v>
      </c>
      <c r="AQ1" s="84" t="s">
        <v>39139</v>
      </c>
      <c r="AR1" s="84" t="s">
        <v>39140</v>
      </c>
      <c r="AS1" s="84" t="s">
        <v>39141</v>
      </c>
      <c r="AT1" s="84" t="s">
        <v>39142</v>
      </c>
      <c r="AU1" s="84" t="s">
        <v>39143</v>
      </c>
      <c r="AV1" s="84" t="s">
        <v>39144</v>
      </c>
      <c r="AW1" s="84" t="s">
        <v>39145</v>
      </c>
      <c r="AX1" s="84" t="s">
        <v>39146</v>
      </c>
      <c r="AY1" s="84" t="s">
        <v>39147</v>
      </c>
      <c r="AZ1" s="84" t="s">
        <v>39148</v>
      </c>
      <c r="BA1" s="84" t="s">
        <v>39149</v>
      </c>
      <c r="BB1" s="84" t="s">
        <v>39150</v>
      </c>
      <c r="BC1" s="84" t="s">
        <v>39151</v>
      </c>
      <c r="BD1" s="84" t="s">
        <v>39152</v>
      </c>
      <c r="BE1" s="84" t="s">
        <v>39153</v>
      </c>
      <c r="BF1" s="84" t="s">
        <v>39154</v>
      </c>
      <c r="BG1" s="84" t="s">
        <v>39155</v>
      </c>
      <c r="BH1" s="84" t="s">
        <v>39156</v>
      </c>
      <c r="BI1" s="84" t="s">
        <v>39157</v>
      </c>
      <c r="BJ1" s="84" t="s">
        <v>39158</v>
      </c>
      <c r="BK1" s="84" t="s">
        <v>39159</v>
      </c>
      <c r="BL1" s="84" t="s">
        <v>39160</v>
      </c>
      <c r="BM1" s="84" t="s">
        <v>39161</v>
      </c>
      <c r="BN1" s="84" t="s">
        <v>39162</v>
      </c>
      <c r="BO1" s="84" t="s">
        <v>39163</v>
      </c>
      <c r="BP1" s="84" t="s">
        <v>39164</v>
      </c>
      <c r="BQ1" s="84" t="s">
        <v>39165</v>
      </c>
      <c r="BR1" s="84" t="s">
        <v>39166</v>
      </c>
      <c r="BS1" s="84" t="s">
        <v>39167</v>
      </c>
      <c r="BT1" s="84" t="s">
        <v>39168</v>
      </c>
      <c r="BU1" s="84" t="s">
        <v>39169</v>
      </c>
      <c r="BV1" s="84" t="s">
        <v>39170</v>
      </c>
      <c r="BW1" s="84" t="s">
        <v>39171</v>
      </c>
      <c r="BX1" s="84" t="s">
        <v>39172</v>
      </c>
      <c r="BY1" s="84" t="s">
        <v>39173</v>
      </c>
      <c r="BZ1" s="84" t="s">
        <v>39174</v>
      </c>
      <c r="CA1" s="84" t="s">
        <v>39175</v>
      </c>
      <c r="CB1" s="84" t="s">
        <v>39176</v>
      </c>
      <c r="CC1" s="84" t="s">
        <v>39177</v>
      </c>
      <c r="CD1" s="84" t="s">
        <v>39178</v>
      </c>
      <c r="CE1" s="84" t="s">
        <v>39179</v>
      </c>
      <c r="CF1" s="84" t="s">
        <v>39180</v>
      </c>
      <c r="CG1" s="84" t="s">
        <v>39181</v>
      </c>
      <c r="CH1" s="84" t="s">
        <v>39182</v>
      </c>
      <c r="CI1" s="84" t="s">
        <v>39183</v>
      </c>
      <c r="CJ1" s="84" t="s">
        <v>39184</v>
      </c>
    </row>
    <row r="2" spans="1:88" s="115" customFormat="1" ht="31.5" customHeight="1">
      <c r="A2" s="58" t="s">
        <v>39185</v>
      </c>
      <c r="B2" s="58" t="s">
        <v>27</v>
      </c>
      <c r="C2" s="58">
        <v>1</v>
      </c>
      <c r="D2" s="58" t="s">
        <v>19608</v>
      </c>
      <c r="E2" s="81" t="s">
        <v>39186</v>
      </c>
      <c r="F2" s="71">
        <v>45322.056979166664</v>
      </c>
      <c r="G2" s="72" t="s">
        <v>39187</v>
      </c>
      <c r="H2" s="83">
        <v>45322.050729166665</v>
      </c>
      <c r="I2" s="58" t="s">
        <v>88</v>
      </c>
      <c r="J2" s="58" t="s">
        <v>65</v>
      </c>
      <c r="K2" s="82" t="s">
        <v>39188</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39189</v>
      </c>
      <c r="B3" s="58" t="str">
        <f>IFERROR(VLOOKUP(D3,DB!A:K,11,0),"")</f>
        <v>R2</v>
      </c>
      <c r="C3" s="58">
        <v>1</v>
      </c>
      <c r="D3" s="58" t="s">
        <v>25669</v>
      </c>
      <c r="E3" s="81" t="s">
        <v>39106</v>
      </c>
      <c r="F3" s="71">
        <v>45824.999837962961</v>
      </c>
      <c r="G3" s="72">
        <f t="shared" ref="G3" ca="1" si="0">IFERROR(NOW()-F3,"-")</f>
        <v>167.93274918981479</v>
      </c>
      <c r="H3" s="71">
        <v>45824.993587962963</v>
      </c>
      <c r="I3" s="58" t="str">
        <f>IFERROR(VLOOKUP(D3,DB!A:F,6,0),"")</f>
        <v>Generator-SG</v>
      </c>
      <c r="J3" s="58" t="str">
        <f>IFERROR(VLOOKUP(D3,DB!A:G,7,0),"")</f>
        <v>Good</v>
      </c>
      <c r="K3" s="82" t="s">
        <v>39190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39191</v>
      </c>
      <c r="B4" s="18" t="str">
        <f>IFERROR(VLOOKUP(D4,DB!A:K,11,0),"")</f>
        <v>R2</v>
      </c>
      <c r="C4" s="18">
        <v>1</v>
      </c>
      <c r="D4" s="18" t="s">
        <v>17800</v>
      </c>
      <c r="E4" s="81" t="s">
        <v>39106</v>
      </c>
      <c r="F4" s="100">
        <v>45984.387418981481</v>
      </c>
      <c r="G4" s="101">
        <f ca="1">IFERROR(NOW()-F4,"-")</f>
        <v>8.5451681712947902</v>
      </c>
      <c r="H4" s="100">
        <v>45984.381168981483</v>
      </c>
      <c r="I4" s="18" t="str">
        <f>IFERROR(VLOOKUP(D4,DB!A:F,6,0),"")</f>
        <v>SCECO</v>
      </c>
      <c r="J4" s="18" t="str">
        <f>IFERROR(VLOOKUP(D4,DB!A:G,7,0),"")</f>
        <v>Vandalized</v>
      </c>
      <c r="K4" s="19" t="s">
        <v>39192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39193</v>
      </c>
      <c r="B5" s="18" t="str">
        <f>IFERROR(VLOOKUP(D5,DB!A:K,11,0),"")</f>
        <v>R2</v>
      </c>
      <c r="C5" s="18">
        <v>1</v>
      </c>
      <c r="D5" s="19" t="s">
        <v>10872</v>
      </c>
      <c r="E5" s="99" t="s">
        <v>39194</v>
      </c>
      <c r="F5" s="100">
        <v>45992.855636574073</v>
      </c>
      <c r="G5" s="101">
        <f ca="1">IFERROR(NOW()-F5,"-")</f>
        <v>7.6950578702962957E-2</v>
      </c>
      <c r="H5" s="100">
        <v>45992.823692129627</v>
      </c>
      <c r="I5" s="18" t="str">
        <f>IFERROR(VLOOKUP(D5,DB!A:F,6,0),"")</f>
        <v>SCECO</v>
      </c>
      <c r="J5" s="18" t="str">
        <f>IFERROR(VLOOKUP(D5,DB!A:G,7,0),"")</f>
        <v>Vandalized</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11</v>
      </c>
      <c r="D6" s="18" t="s">
        <v>38889</v>
      </c>
      <c r="E6" s="99" t="s">
        <v>39197</v>
      </c>
      <c r="F6" s="100">
        <v>45992.907685185186</v>
      </c>
      <c r="G6" s="101">
        <f ca="1">IFERROR(NOW()-F6,"-")</f>
        <v>2.4901967590267304E-2</v>
      </c>
      <c r="H6" s="100">
        <v>45992.900740740741</v>
      </c>
      <c r="I6" s="18" t="str">
        <f>IFERROR(VLOOKUP(D6,DB!A:F,6,0),"")</f>
        <v>Power cube</v>
      </c>
      <c r="J6" s="18" t="str">
        <f>IFERROR(VLOOKUP(D6,DB!A:G,7,0),"")</f>
        <v>In progress+No BB Design</v>
      </c>
      <c r="K6" s="19" t="s">
        <v>39198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45992.932587152776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45992.932587152776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45992.932587152776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45992.932587152776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45992.932587152776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45992.932587152776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45992.932587152776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45992.932587152776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45992.932587152776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45992.932587152776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45992.932587152776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45992.932587152776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45992.932587152776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45992.932587152776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45992.932587152776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45992.932587152776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45992.932587152776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45992.932587152776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45992.932587152776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45992.932587152776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45992.932587152776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45992.932587152776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45992.932587152776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45992.932587152776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45992.932587152776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45992.932587152776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45992.932587152776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45992.932587152776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45992.932587152776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45992.932587152776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45992.932587152776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45992.932587152776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45992.932587152776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45992.932587152776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45992.932587152776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45992.932587152776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45992.932587152776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45992.932587152776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45992.932587152776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45992.932587152776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45992.932587152776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45992.932587152776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45992.932587152776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45992.932587152776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45992.932587152776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45992.932587152776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45992.932587152776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45992.932587152776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45992.932587152776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45992.932587152776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45992.932587152776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45992.932587152776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45992.932587152776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45992.932587152776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45992.932587152776</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45992.932587152776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45992.932587152776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45992.932587152776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45992.932587152776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45992.932587152776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45992.932587152776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45992.932587152776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45992.932587152776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45992.932587152776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45992.932587152776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45992.932587152776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45992.932587152776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45992.932587152776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45992.932587152776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45992.932587152776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45992.932587152776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45992.932587152776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45992.932587152776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45992.932587152776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45992.932587152776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45992.932587152776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45992.932587152776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45992.932587152776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45992.932587152776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45992.932587152776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45992.932587152776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45992.932587152776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45992.932587152776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45992.932587152776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45992.932587152776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45992.932587152776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45992.932587152776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45992.932587152776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45992.932587152776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45992.932587152776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45992.932587152776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45992.932587152776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45992.932587152776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45992.932587152776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45992.932587152776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45992.932587152776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45992.932587152776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45992.932587152776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45992.932587152776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45992.932587152776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45992.932587152776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45992.932587152776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45992.932587152776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45992.932587152776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45992.932587152776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45992.932587152776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45992.932587152776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45992.932587152776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45992.932587152776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45992.932587152776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45992.932587152776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45992.932587152776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45992.932587152776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45992.932587152776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45992.932587152776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45992.932587152776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45992.932587152776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45992.932587152776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45992.932587152776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45992.932587152776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45992.932587152776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45992.932587152776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45992.932587152776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45992.932587152776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45992.932587152776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45992.932587152776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45992.932587152776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45992.932587152776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45992.932587152776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45992.932587152776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45992.932587152776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45992.932587152776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45992.932587152776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45992.932587152776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45992.932587152776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45992.932587152776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45992.932587152776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45992.932587152776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45992.932587152776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45992.932587152776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45992.932587152776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45992.932587152776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45992.932587152776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45992.932587152776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45992.932587152776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45992.932587152776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45992.932587152776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45992.932587152776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45992.932587152776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45992.932587152776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45992.932587152776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45992.932587152776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45992.932587152776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45992.932587152776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45992.932587152776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45992.932587152776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45992.932587152776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45992.932587152776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45992.932587152776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45992.932587152776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45992.932587152776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45992.932587152776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45992.932587152776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45992.932587152776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45992.932587152776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45992.932587152776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45992.932587152776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45992.932587152776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45992.932587152776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45992.932587152776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45992.932587152776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45992.932587152776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45992.932587152776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45992.932587152776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45992.932587152776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45992.932587152776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45992.932587152776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45992.932587152776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45992.932587152776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45992.932587152776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45992.932587152776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45992.932587152776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45992.932587152776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45992.932587152776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45992.932587152776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45992.932587152776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45992.932587152776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45992.932587152776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45992.932587152776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45992.932587152776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45992.932587152776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45992.932587152776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45992.932587152776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45992.932587152776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45992.932587152776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45992.932587152776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45992.932587152776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45992.932587152776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45992.932587152776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45992.932587152776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45992.932587152776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45992.932587152776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45992.932587152776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45992.932587152776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45992.932587152776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45992.932587152776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45992.932587152776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45992.932587152776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45992.932587152776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45992.932587152776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45992.932587152776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45992.932587152776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45992.932587152776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45992.932587152776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45992.932587152776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45992.932587152776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45992.932587152776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45992.932587152776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45992.932587152776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45992.932587152776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45992.932587152776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45992.932587152776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45992.932587152776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45992.932587152776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45992.932587152776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45992.932587152776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45992.932587152776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45992.932587152776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45992.932587152776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45992.932587152776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45992.932587152776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45992.932587152776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45992.932587152776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45992.932587152776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45992.932587152776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45992.932587152776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45992.932587152776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45992.932587152776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45992.932587152776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45992.932587152776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45992.932587152776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45992.932587152776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45992.932587152776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45992.932587152776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45992.932587152776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45992.932587152776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45992.932587152776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45992.932587152776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45992.932587152776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45992.932587152776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45992.932587152776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45992.932587152776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45992.932587152776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45992.932587152776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45992.932587152776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45992.932587152776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45992.932587152776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45992.932587152776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45992.932587152776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45992.932587152776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45992.932587152776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45992.932587152776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45992.932587152776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45992.932587152776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45992.932587152776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45992.932587152776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45992.932587152776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45992.932587152776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45992.932587152776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45992.932587152776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45992.932587152776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45992.932587152776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45992.932587152776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45992.932587152776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45992.932587152776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45992.932587152776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45992.932587152776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45992.932587152776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45992.932587152776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45992.932587152776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45992.932587152776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45992.932587152776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45992.932587152776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45992.932587152776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45992.932587152776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45992.932587152776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45992.932587152776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45992.932587152776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45992.932587152776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45992.932587152776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45992.932587152776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45992.932587152776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45992.932587152776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45992.932587152776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45992.932587152776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45992.932587152776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45992.932587152776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45992.932587152776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45992.932587152776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45992.932587152776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45992.932587152776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45992.932587152776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45992.932587152776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45992.932587152776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45992.932587152776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45992.932587152776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45992.932587152776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45992.932587152776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45992.932587152776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45992.932587152776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45992.932587152776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45992.932587152776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45992.932587152776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45992.932587152776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45992.932587152776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45992.932587152776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45992.932587152776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45992.932587152776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45992.932587152776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45992.932587152776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45992.932587152776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45992.932587152776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45992.932587152776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45992.932587152776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45992.932587152776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45992.932587152776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45992.932587152776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45992.932587152776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45992.932587152776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45992.932587152776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45992.932587152776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45992.932587152776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45992.932587152776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45992.932587152776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45992.932587152776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45992.932587152776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45992.932587152776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45992.932587152776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45992.932587152776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45992.932587152776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45992.932587152776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45992.932587152776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45992.932587152776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45992.932587152776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45992.932587152776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45992.932587152776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45992.932587152776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45992.932587152776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45992.932587152776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45992.932587152776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45992.932587152776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45992.932587152776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45992.932587152776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45992.932587152776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45992.932587152776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45992.932587152776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45992.932587152776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45992.932587152776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45992.932587152776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45992.932587152776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45992.932587152776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45992.932587152776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45992.932587152776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45992.932587152776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45992.932587152776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45992.932587152776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45992.932587152776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45992.932587152776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45992.932587152776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45992.932587152776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45992.932587152776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45992.932587152776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45992.932587152776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45992.932587152776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45992.932587152776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45992.932587152776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45992.932587152776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45992.932587152776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45992.932587152776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45992.932587152776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45992.932587152776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45992.932587152776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45992.932587152776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45992.932587152776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45992.932587152776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45992.932587152776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45992.932587152776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45992.932587152776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45992.932587152776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45992.932587152776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45992.932587152776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45992.932587152776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45992.932587152776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45992.932587152776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45992.932587152776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45992.932587152776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45992.932587152776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45992.932587152776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45992.932587152776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45992.932587152776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45992.932587152776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45992.932587152776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45992.932587152776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45992.932587152776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45992.932587152776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45992.932587152776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45992.932587152776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45992.932587152776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45992.932587152776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45992.932587152776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45992.932587152776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45992.932587152776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45992.932587152776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45992.932587152776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45992.932587152776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45992.932587152776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45992.932587152776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45992.932587152776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45992.932587152776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45992.932587152776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45992.932587152776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45992.932587152776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45992.932587152776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45992.932587152776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45992.932587152776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45992.932587152776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45992.932587152776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45992.932587152776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45992.932587152776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45992.932587152776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45992.932587152776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45992.932587152776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45992.932587152776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45992.932587152776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45992.932587152776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45992.932587152776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45992.932587152776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45992.932587152776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45992.932587152776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45992.932587152776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45992.932587152776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45992.932587152776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45992.932587152776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45992.932587152776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45992.932587152776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45992.932587152776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45992.932587152776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45992.932587152776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45992.932587152776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45992.932587152776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45992.932587152776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45992.932587152776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45992.932587152776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45992.932587152776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45992.932587152776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45992.932587152776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45992.932587152776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45992.932587152776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45992.932587152776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45992.932587152776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45992.932587152776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45992.932587152776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45992.932587152776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45992.932587152776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45992.932587152776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45992.932587152776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45992.932587152776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45992.932587152776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45992.932587152776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45992.932587152776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45992.932587152776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45992.932587152776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45992.932587152776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45992.932587152776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45992.932587152776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45992.932587152776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45992.932587152776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45992.932587152776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45992.932587152776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45992.932587152776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45992.932587152776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45992.932587152776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45992.932587152776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45992.932587152776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45992.932587152776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45992.932587152776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45992.932587152776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45992.932587152776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45992.932587152776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45992.932587152776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45992.932587152776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45992.932587152776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45992.932587152776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45992.932587152776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45992.932587152776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45992.932587152776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45992.932587152776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45992.932587152776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45992.932587152776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45992.932587152776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45992.932587152776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45992.932587152776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45992.932587152776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45992.932587152776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45992.932587152776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45992.932587152776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45992.932587152776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45992.932587152776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45992.932587152776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45992.932587152776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45992.932587152776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45992.932587152776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45992.932587152776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45992.932587152776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45992.932587152776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45992.932587152776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45992.932587152776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45992.932587152776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45992.932587152776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45992.932587152776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45992.932587152776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45992.932587152776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45992.932587152776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45992.932587152776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45992.932587152776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45992.932587152776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45992.932587152776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45992.932587152776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45992.932587152776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45992.932587152776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45992.932587152776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45992.932587152776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45992.932587152776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45992.932587152776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45992.932587152776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45992.932587152776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45992.932587152776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45992.932587152776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45992.932587152776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45992.932587152776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45992.932587152776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45992.932587152776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45992.932587152776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45992.932587152776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45992.932587152776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45992.932587152776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45992.932587152776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45992.932587152776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45992.932587152776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45992.932587152776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45992.932587152776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45992.932587152776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45992.932587152776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45992.932587152776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45992.932587152776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45992.932587152776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45992.932587152776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45992.932587152776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45992.932587152776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45992.932587152776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45992.932587152776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45992.932587152776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45992.932587152776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45992.932587152776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45992.932587152776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45992.932587152776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45992.932587152776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45992.932587152776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45992.932587152776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45992.932587152776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45992.932587152776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45992.932587152776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45992.932587152776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45992.932587152776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45992.932587152776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45992.932587152776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45992.932587152776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45992.932587152776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45992.932587152776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45992.932587152776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45992.932587152776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45992.932587152776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45992.932587152776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45992.932587152776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45992.932587152776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45992.932587152776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45992.932587152776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45992.932587152776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45992.932587152776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45992.932587152776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45992.932587152776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45992.932587152776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45992.932587152776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45992.932587152776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45992.932587152776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45992.932587152776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45992.932587152776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45992.932587152776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45992.932587152776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45992.932587152776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45992.932587152776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45992.932587152776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45992.932587152776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45992.932587152776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45992.932587268515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45992.932587268515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45992.932587268515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45992.932587268515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45992.932587268515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45992.932587268515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45992.932587268515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45992.932587268515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45992.932587268515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45992.932587268515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45992.932587268515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45992.932587268515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45992.932587268515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45992.932587268515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45992.932587268515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45992.932587268515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45992.932587268515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45992.932587268515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45992.932587268515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45992.932587268515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45992.932587268515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45992.932587268515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45992.932587268515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45992.932587268515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45992.932587268515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45992.932587268515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45992.932587268515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45992.932587268515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45992.932587268515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45992.932587268515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45992.932587268515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45992.932587268515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45992.932587268515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45992.932587268515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45992.932587268515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45992.932587268515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45992.932587268515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45992.932587268515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45992.932587268515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45992.932587268515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45992.932587268515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45992.932587268515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45992.932587268515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45992.932587268515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45992.932587268515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45992.932587268515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45992.932587268515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45992.932587268515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45992.932587268515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45992.932587268515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45992.932587268515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45992.932587268515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45992.932587268515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45992.932587268515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45992.932587268515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45992.932587268515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45992.932587268515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45992.932587268515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45992.932587268515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45992.932587268515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45992.932587268515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45992.932587268515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45992.932587268515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45992.932587268515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45992.932587268515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45992.932587268515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45992.932587268515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45992.932587268515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45992.932587268515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45992.932587268515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45992.932587268515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45992.932587268515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45992.932587268515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45992.932587268515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45992.932587268515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45992.932587268515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45992.932587268515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45992.932587268515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45992.932587268515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45992.932587268515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45992.932587268515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45992.932587268515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45992.932587268515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45992.932587268515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45992.932587268515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45992.932587268515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45992.932587268515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45992.932587268515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45992.932587268515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45992.932587268515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45992.932587268515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45992.932587268515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45992.932587268515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45992.932587268515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45992.932587268515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45992.932587268515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45992.932587268515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45992.932587268515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45992.932587268515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45992.932587268515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45992.932587268515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45992.932587268515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45992.932587268515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45992.932587268515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45992.932587268515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45992.932587268515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45992.932587268515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45992.932587268515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45992.932587268515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45992.932587268515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45992.932587268515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45992.932587268515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45992.932587268515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45992.932587268515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45992.932587268515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45992.932587268515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45992.932587268515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45992.932587268515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45992.932587268515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45992.932587268515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45992.932587268515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45992.932587268515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45992.932587268515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45992.932587268515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45992.932587268515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45992.932587268515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45992.932587268515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45992.932587268515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45992.932587268515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45992.932587268515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45992.932587268515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45992.932587268515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45992.932587268515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45992.932587268515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45992.932587268515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45992.932587268515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45992.932587268515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45992.932587268515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45992.932587268515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45992.932587268515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45992.932587268515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45992.932587268515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45992.932587268515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45992.932587268515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45992.932587268515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45992.932587268515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45992.932587268515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45992.932587268515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45992.932587268515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45992.932587268515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45992.932587268515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45992.932587268515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45992.932587268515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45992.932587268515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45992.932587268515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45992.932587268515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45992.932587268515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45992.932587268515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45992.932587268515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45992.932587268515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45992.932587268515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45992.932587268515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45992.932587268515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45992.932587268515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45992.932587268515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45992.932587268515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45992.932587268515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45992.932587268515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45992.932587268515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45992.932587268515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45992.932587268515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45992.932587268515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45992.932587268515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45992.932587268515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45992.932587268515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45992.932587268515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45992.932587268515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45992.932587268515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45992.932587268515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45992.932587268515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45992.932587268515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45992.932587268515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45992.932587268515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45992.932587268515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45992.932587268515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45992.932587268515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45992.932587268515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45992.932587268515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45992.932587268515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45992.932587268515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45992.932587268515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45992.932587268515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45992.932587268515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45992.932587268515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45992.932587268515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45992.932587268515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45992.932587268515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45992.932587268515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45992.932587268515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45992.932587268515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45992.932587268515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45992.932587268515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45992.932587268515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45992.932587268515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45992.932587268515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45992.932587268515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45992.932587268515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45992.932587268515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45992.932587268515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45992.932587268515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45992.932587268515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45992.932587268515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45992.932587268515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45992.932587268515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45992.932587268515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45992.932587268515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45992.932587268515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45992.932587268515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45992.932587268515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45992.932587268515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45992.932587268515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45992.932587268515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45992.932587268515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45992.932587268515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45992.932587268515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45992.932587268515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45992.932587268515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45992.932587268515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45992.932587268515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45992.932587268515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45992.932587268515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45992.932587268515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45992.932587268515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45992.932587268515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45992.932587268515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45992.932587268515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45992.932587268515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45992.932587268515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45992.932587268515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45992.932587268515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45992.932587268515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45992.932587268515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45992.932587268515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45992.932587268515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45992.932587268515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45992.932587268515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45992.932587268515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45992.932587268515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45992.932587268515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45992.932587268515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45992.932587268515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45992.932587268515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45992.932587268515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45992.932587268515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45992.932587268515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45992.932587268515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45992.932587268515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45992.932587268515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45992.932587268515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45992.932587268515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45992.932587268515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45992.932587268515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45992.932587268515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45992.932587268515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45992.932587268515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45992.932587268515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45992.932587268515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45992.932587268515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45992.932587268515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45992.932587268515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45992.932587268515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45992.932587268515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45992.932587268515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45992.932587268515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45992.932587268515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45992.932587268515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45992.932587268515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45992.932587268515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45992.932587268515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45992.932587268515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45992.932587268515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45992.932587268515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45992.932587268515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45992.932587268515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45992.932587268515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45992.932587268515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45992.932587268515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45992.932587268515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45992.932587268515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45992.932587268515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45992.932587268515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45992.932587268515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45992.932587268515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45992.932587268515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45992.932587268515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45992.932587268515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45992.932587268515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45992.932587268515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45992.932587268515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45992.932587268515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45992.932587268515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45992.932587268515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45992.932587268515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45992.932587268515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45992.932587268515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45992.932587268515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45992.932587268515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45992.932587268515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45992.932587268515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45992.932587268515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45992.932587268515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45992.932587268515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45992.932587268515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45992.932587268515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45992.932587268515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45992.932587268515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45992.932587268515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45992.932587268515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45992.932587268515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45992.932587268515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45992.932587268515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45992.932587268515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45992.932587268515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45992.932587268515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45992.932587268515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45992.932587268515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45992.932587268515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45992.932587268515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45992.932587268515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45992.932587268515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45992.932587268515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45992.932587268515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45992.932587268515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45992.932587268515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45992.932587268515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45992.932587268515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45992.932587268515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45992.932587268515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45992.932587268515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45992.932587268515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45992.932587268515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45992.932587268515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45992.932587268515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45992.932587268515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45992.932587268515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45992.932587268515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45992.932587268515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45992.932587268515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45992.932587268515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45992.932587268515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45992.932587268515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45992.932587268515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45992.932587268515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45992.932587268515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45992.932587268515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45992.932587268515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45992.932587268515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45992.932587268515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45992.932587268515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45992.932587268515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45992.932587268515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45992.932587268515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45992.932587268515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45992.932587268515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45992.932587268515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45992.932587268515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45992.932587268515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45992.932587268515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45992.932587268515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45992.932587268515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45992.932587268515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45992.932587268515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45992.932587268515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45992.932587268515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45992.932587268515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45992.932587268515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45992.932587268515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45992.932587268515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45992.932587268515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45992.932587268515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45992.932587268515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45992.932587268515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45992.932587268515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45992.932587268515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45992.932587268515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45992.932587268515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45992.932587268515</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289.45186956018006</v>
      </c>
      <c r="H2" s="92">
        <v>45703.474768518521</v>
      </c>
      <c r="I2" s="92" t="str">
        <f>IFERROR(VLOOKUP(D2,DB!A:F,6,0),"")</f>
        <v>SCECO</v>
      </c>
      <c r="J2" s="92" t="str">
        <f>IFERROR(VLOOKUP(D2,DB!A:G,7,0),"")</f>
        <v>Dead</v>
      </c>
      <c r="K2" s="94" t="s">
        <v>39200</v>
      </c>
      <c r="L2" s="88" t="str">
        <f>IFERROR(VLOOKUP(D2,DB!A:I,9,0),"")</f>
        <v>Latis</v>
      </c>
    </row>
    <row r="3" spans="1:16" ht="15" customHeight="1">
      <c r="A3" s="110" t="s">
        <v>39201</v>
      </c>
      <c r="B3" s="88" t="str">
        <f>IFERROR(VLOOKUP(D3,DB!A:K,11,0),"")</f>
        <v>R4</v>
      </c>
      <c r="C3" s="90">
        <v>2</v>
      </c>
      <c r="D3" s="88" t="s">
        <v>35271</v>
      </c>
      <c r="E3" s="91" t="s">
        <v>39106</v>
      </c>
      <c r="F3" s="92">
        <v>45992.715254629627</v>
      </c>
      <c r="G3" s="93">
        <f t="shared" ref="G3:G5" ca="1" si="0">IFERROR(NOW()-F3,"")</f>
        <v>0.21733252314879792</v>
      </c>
      <c r="H3" s="92">
        <v>45992.705231481479</v>
      </c>
      <c r="I3" s="110" t="str">
        <f>IFERROR(VLOOKUP(D3,DB!A:F,6,0),"")</f>
        <v>Generator-SG</v>
      </c>
      <c r="J3" s="110" t="str">
        <f>IFERROR(VLOOKUP(D3,DB!A:G,7,0),"")</f>
        <v>Dead</v>
      </c>
      <c r="K3" s="94" t="s">
        <v>39202</v>
      </c>
      <c r="L3" s="88" t="str">
        <f>IFERROR(VLOOKUP(D3,DB!A:I,9,0),"")</f>
        <v>Latis</v>
      </c>
    </row>
    <row r="4" spans="1:16" ht="15" customHeight="1">
      <c r="A4" s="110" t="s">
        <v>39203</v>
      </c>
      <c r="B4" s="88" t="str">
        <f>IFERROR(VLOOKUP(D4,DB!A:K,11,0),"")</f>
        <v>R4</v>
      </c>
      <c r="C4" s="90">
        <v>1</v>
      </c>
      <c r="D4" s="88" t="s">
        <v>35995</v>
      </c>
      <c r="E4" s="91" t="s">
        <v>39106</v>
      </c>
      <c r="F4" s="92">
        <v>45992.90902777778</v>
      </c>
      <c r="G4" s="93">
        <f t="shared" ca="1" si="0"/>
        <v>2.3559374996693805E-2</v>
      </c>
      <c r="H4" s="92">
        <v>45992.903946759259</v>
      </c>
      <c r="I4" s="110" t="str">
        <f>IFERROR(VLOOKUP(D4,DB!A:F,6,0),"")</f>
        <v>Generator-SG</v>
      </c>
      <c r="J4" s="110" t="str">
        <f>IFERROR(VLOOKUP(D4,DB!A:G,7,0),"")</f>
        <v>Dead</v>
      </c>
      <c r="K4" s="94" t="s">
        <v>39202</v>
      </c>
      <c r="L4" s="88" t="str">
        <f>IFERROR(VLOOKUP(D4,DB!A:I,9,0),"")</f>
        <v>Latis</v>
      </c>
    </row>
    <row r="5" spans="1:16" ht="15" customHeight="1">
      <c r="A5" s="110"/>
      <c r="B5" s="88" t="str">
        <f>IFERROR(VLOOKUP(D5,DB!A:K,11,0),"")</f>
        <v/>
      </c>
      <c r="C5" s="90"/>
      <c r="D5" s="88"/>
      <c r="E5" s="91"/>
      <c r="F5" s="92"/>
      <c r="G5" s="93">
        <f t="shared" ca="1" si="0"/>
        <v>45992.932587152776</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ca="1">IFERROR(NOW()-F6,"")</f>
        <v>45992.932587152776</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ref="G6:G69" ca="1" si="1">IFERROR(NOW()-F7,"")</f>
        <v>45992.932587152776</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45992.932587152776</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45992.932587152776</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45992.932587152776</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45992.932587152776</v>
      </c>
      <c r="H11" s="92"/>
      <c r="I11" s="110" t="str">
        <f>IFERROR(VLOOKUP(D11,DB!A:F,6,0),"")</f>
        <v/>
      </c>
      <c r="J11" s="110" t="str">
        <f>IFERROR(VLOOKUP(D11,DB!A:G,7,0),"")</f>
        <v/>
      </c>
      <c r="K11" s="94"/>
      <c r="L11" s="88" t="str">
        <f>IFERROR(VLOOKUP(D11,DB!A:I,9,0),"")</f>
        <v/>
      </c>
    </row>
    <row r="12" spans="1:16" ht="15" customHeight="1">
      <c r="A12" s="110"/>
      <c r="B12" s="88" t="str">
        <f>IFERROR(VLOOKUP(D12,DB!A:K,11,0),"")</f>
        <v/>
      </c>
      <c r="C12" s="90"/>
      <c r="D12" s="88"/>
      <c r="E12" s="91"/>
      <c r="F12" s="92"/>
      <c r="G12" s="93">
        <f t="shared" ca="1" si="1"/>
        <v>45992.932587152776</v>
      </c>
      <c r="H12" s="92"/>
      <c r="I12" s="110" t="str">
        <f>IFERROR(VLOOKUP(D12,DB!A:F,6,0),"")</f>
        <v/>
      </c>
      <c r="J12" s="110" t="str">
        <f>IFERROR(VLOOKUP(D12,DB!A:G,7,0),"")</f>
        <v/>
      </c>
      <c r="K12" s="94"/>
      <c r="L12" s="88" t="str">
        <f>IFERROR(VLOOKUP(D12,DB!A:I,9,0),"")</f>
        <v/>
      </c>
    </row>
    <row r="13" spans="1:16" ht="15" customHeight="1">
      <c r="A13" s="110"/>
      <c r="B13" s="88" t="str">
        <f>IFERROR(VLOOKUP(D13,DB!A:K,11,0),"")</f>
        <v/>
      </c>
      <c r="C13" s="90"/>
      <c r="D13" s="88"/>
      <c r="E13" s="91"/>
      <c r="F13" s="92"/>
      <c r="G13" s="93">
        <f t="shared" ca="1" si="1"/>
        <v>45992.932587152776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45992.932587152776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45992.932587152776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45992.932587152776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45992.932587152776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45992.932587152776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45992.932587152776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45992.932587152776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45992.932587152776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154"/>
      <c r="E22" s="91"/>
      <c r="F22" s="92"/>
      <c r="G22" s="93">
        <f t="shared" ca="1" si="1"/>
        <v>45992.932587152776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45992.932587152776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45992.932587152776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45992.932587152776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45992.932587152776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45992.932587152776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45992.932587152776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45992.932587152776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45992.932587152776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45992.932587152776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45992.932587152776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45992.932587152776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45992.932587152776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45992.932587152776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45992.932587152776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45992.932587152776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45992.932587152776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45992.932587152776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45992.932587152776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45992.932587152776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45992.932587152776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45992.932587152776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45992.932587152776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45992.932587152776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45992.932587152776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45992.932587152776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45992.932587152776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45992.932587152776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45992.932587152776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45992.932587152776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45992.932587152776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45992.932587152776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45992.932587152776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45992.932587152776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45992.932587152776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45992.932587152776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45992.932587152776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45992.932587152776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45992.932587152776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45992.932587152776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45992.932587152776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45992.932587152776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45992.932587152776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45992.932587152776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45992.932587152776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45992.932587152776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45992.932587152776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45992.932587152776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ref="G70:G133" ca="1" si="2">IFERROR(NOW()-F70,"")</f>
        <v>45992.932587152776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45992.932587152776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45992.932587152776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45992.932587152776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45992.932587152776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45992.932587152776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45992.932587152776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45992.932587152776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45992.932587152776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45992.932587152776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45992.932587152776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45992.932587152776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45992.932587152776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45992.932587152776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45992.932587152776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45992.932587152776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45992.932587152776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45992.932587152776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45992.932587152776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45992.932587152776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45992.932587152776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45992.932587152776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45992.932587152776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45992.932587152776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45992.932587152776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45992.932587152776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45992.932587152776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45992.932587152776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45992.932587152776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45992.932587152776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45992.932587152776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45992.932587152776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45992.932587152776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45992.932587152776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45992.932587152776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45992.932587152776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45992.932587152776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45992.932587152776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45992.932587152776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45992.932587152776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45992.932587152776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45992.932587152776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45992.932587152776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45992.932587152776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45992.932587152776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45992.932587152776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45992.932587152776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45992.932587152776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45992.932587152776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45992.932587152776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45992.932587152776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45992.932587152776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45992.932587152776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45992.932587152776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45992.932587152776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45992.932587152776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45992.932587152776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45992.932587152776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45992.932587152776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45992.932587152776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45992.932587152776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45992.932587152776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45992.932587152776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45992.932587152776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ref="G134:G197" ca="1" si="3">IFERROR(NOW()-F134,"")</f>
        <v>45992.932587152776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45992.932587152776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45992.932587152776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45992.932587152776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45992.932587152776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45992.932587152776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45992.932587152776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45992.932587152776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45992.932587152776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45992.932587152776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45992.932587152776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45992.932587152776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45992.932587152776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45992.932587152776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45992.932587152776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45992.932587152776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45992.932587152776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45992.932587152776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45992.932587152776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45992.932587152776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45992.932587152776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45992.932587152776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45992.932587152776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45992.932587152776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45992.932587152776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45992.932587152776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45992.932587152776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45992.932587152776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45992.932587152776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45992.932587152776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45992.932587152776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45992.932587152776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45992.932587152776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45992.932587152776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45992.932587152776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45992.932587152776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45992.932587152776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45992.932587152776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45992.932587152776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45992.932587152776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45992.932587152776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45992.932587152776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45992.932587152776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45992.932587152776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45992.932587152776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45992.932587152776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45992.932587152776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45992.932587152776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45992.932587152776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45992.932587152776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45992.932587152776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45992.932587152776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45992.932587152776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45992.932587152776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45992.932587152776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45992.932587152776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45992.932587152776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45992.932587152776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45992.932587152776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45992.932587152776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45992.932587152776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45992.932587152776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45992.932587152776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45992.932587152776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ref="G198:G243" ca="1" si="4">IFERROR(NOW()-F198,"")</f>
        <v>45992.932587152776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45992.932587152776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45992.932587152776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45992.932587152776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45992.932587152776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45992.932587152776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45992.932587152776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45992.932587152776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45992.932587152776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45992.932587152776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45992.932587152776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45992.932587152776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45992.932587152776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45992.932587152776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45992.932587152776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45992.932587152776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45992.932587152776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45992.932587152776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45992.932587152776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45992.932587152776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45992.932587152776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45992.932587152776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45992.932587152776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45992.932587152776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45992.932587152776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45992.932587152776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45992.932587152776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45992.932587152776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45992.932587152776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45992.932587152776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45992.932587152776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45992.932587152776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45992.932587152776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45992.932587152776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45992.932587152776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45992.932587152776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45992.932587152776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45992.932587152776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45992.932587152776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45992.932587152776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45992.932587152776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45992.932587152776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45992.932587152776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45992.932587152776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45992.932587152776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45992.932587152776</v>
      </c>
      <c r="H243" s="92"/>
      <c r="I243" s="110" t="str">
        <f>IFERROR(VLOOKUP(D243,DB!A:F,6,0),"")</f>
        <v/>
      </c>
      <c r="J243" s="110" t="str">
        <f>IFERROR(VLOOKUP(D243,DB!A:G,7,0),"")</f>
        <v/>
      </c>
      <c r="K243" s="94"/>
      <c r="L243" s="88" t="str">
        <f>IFERROR(VLOOKUP(D243,DB!A:I,9,0),"")</f>
        <v/>
      </c>
    </row>
  </sheetData>
  <dataValidations count="2">
    <dataValidation allowBlank="1" showInputMessage="1" showErrorMessage="1" sqref="E1" xr:uid="{A4F81451-56CC-4543-9497-104C4E44EE4B}"/>
    <dataValidation type="list" allowBlank="1" showInputMessage="1" showErrorMessage="1" sqref="E2:E2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1"/>
  <sheetViews>
    <sheetView workbookViewId="0">
      <selection activeCell="K7" sqref="K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101.10052696758794</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39186</v>
      </c>
      <c r="F3" s="38">
        <v>45926.188877314817</v>
      </c>
      <c r="G3" s="105">
        <f t="shared" ref="G3" ca="1" si="0">IFERROR(NOW()-F3,"")</f>
        <v>66.743709837959614</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39186</v>
      </c>
      <c r="F4" s="107">
        <v>45948.661111111112</v>
      </c>
      <c r="G4" s="108">
        <f t="shared" ref="G4" ca="1" si="1">IFERROR(NOW()-F4,"")</f>
        <v>44.271476041663846</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11.559288541662681</v>
      </c>
      <c r="H5" s="136">
        <v>45981.360798611109</v>
      </c>
      <c r="I5" s="106" t="str">
        <f>IFERROR(VLOOKUP(D5,DB!A:F,6,0),"")</f>
        <v>SCECO</v>
      </c>
      <c r="J5" s="106" t="str">
        <f>IFERROR(VLOOKUP(D5,DB!A:G,7,0),"")</f>
        <v>Dead</v>
      </c>
      <c r="K5" s="106" t="s">
        <v>39211</v>
      </c>
      <c r="L5" s="106" t="str">
        <f>IFERROR(VLOOKUP(D5,DB!A:I,9,0),"")</f>
        <v>Latis</v>
      </c>
    </row>
    <row r="6" spans="1:13">
      <c r="A6" s="37" t="s">
        <v>39212</v>
      </c>
      <c r="B6" s="37" t="str">
        <f>IFERROR(VLOOKUP(D6,DB!A:K,11,0),"")</f>
        <v>R5</v>
      </c>
      <c r="C6" s="37">
        <v>1</v>
      </c>
      <c r="D6" s="106" t="s">
        <v>34846</v>
      </c>
      <c r="E6" s="37" t="s">
        <v>39106</v>
      </c>
      <c r="F6" s="38">
        <v>45992.898888888885</v>
      </c>
      <c r="G6" s="105">
        <f ca="1">IFERROR(NOW()-F6,"")</f>
        <v>3.3698263890983071E-2</v>
      </c>
      <c r="H6" s="38">
        <v>45992.868981481479</v>
      </c>
      <c r="I6" s="37" t="str">
        <f>IFERROR(VLOOKUP(D6,DB!A:F,6,0),"")</f>
        <v>SCECO</v>
      </c>
      <c r="J6" s="37" t="str">
        <f>IFERROR(VLOOKUP(D6,DB!A:G,7,0),"")</f>
        <v>Vandalized</v>
      </c>
      <c r="K6" s="37" t="s">
        <v>39213</v>
      </c>
      <c r="L6" s="37" t="str">
        <f>IFERROR(VLOOKUP(D6,DB!A:I,9,0),"")</f>
        <v>Latis</v>
      </c>
    </row>
    <row r="7" spans="1:13">
      <c r="A7" s="37"/>
      <c r="B7" s="37" t="str">
        <f>IFERROR(VLOOKUP(D7,DB!A:K,11,0),"")</f>
        <v/>
      </c>
      <c r="C7" s="37"/>
      <c r="D7" s="37"/>
      <c r="E7" s="37"/>
      <c r="F7" s="38"/>
      <c r="G7" s="105">
        <f ca="1">IFERROR(NOW()-F7,"")</f>
        <v>45992.932587152776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45992.932587152776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45992.932587152776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45992.932587152776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45992.932587152776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45992.932587152776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45992.932587152776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45992.932587152776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45992.932587152776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45992.932587152776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45992.932587152776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45992.932587152776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45992.932587152776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45992.932587152776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45992.932587152776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45992.932587152776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45992.932587152776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45992.932587152776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45992.932587152776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45992.932587152776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45992.932587152776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45992.932587152776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45992.932587152776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45992.932587152776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45992.932587152776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45992.932587152776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45992.932587152776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45992.932587152776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45992.932587152776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45992.932587152776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45992.932587152776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45992.932587152776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45992.932587152776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45992.932587152776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45992.932587152776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45992.932587152776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45992.932587152776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45992.932587152776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45992.932587152776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45992.932587152776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45992.932587152776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45992.932587152776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45992.932587152776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45992.932587152776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45992.932587152776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45992.932587152776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45992.932587152776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45992.932587152776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45992.932587152776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45992.932587152776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45992.932587152776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45992.932587152776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45992.932587152776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45992.932587152776</v>
      </c>
      <c r="H60" s="38"/>
      <c r="I60" s="37" t="str">
        <f>IFERROR(VLOOKUP(D60,DB!A:F,6,0),"")</f>
        <v/>
      </c>
      <c r="J60" s="37" t="str">
        <f>IFERROR(VLOOKUP(D60,DB!A:G,7,0),"")</f>
        <v/>
      </c>
      <c r="K60" s="37"/>
      <c r="L60" s="37" t="str">
        <f>IFERROR(VLOOKUP(D60,DB!A:I,9,0),"")</f>
        <v/>
      </c>
    </row>
    <row r="61" spans="1:12">
      <c r="A61" s="150"/>
      <c r="B61" s="150" t="str">
        <f>IFERROR(VLOOKUP(D61,DB!A:K,11,0),"")</f>
        <v/>
      </c>
      <c r="C61" s="150"/>
      <c r="D61" s="150"/>
      <c r="E61" s="150"/>
      <c r="F61" s="151"/>
      <c r="G61" s="152">
        <f ca="1">IFERROR(NOW()-F61,"")</f>
        <v>45992.932587152776</v>
      </c>
      <c r="H61" s="151"/>
      <c r="I61" s="150" t="str">
        <f>IFERROR(VLOOKUP(D61,DB!A:F,6,0),"")</f>
        <v/>
      </c>
      <c r="J61" s="150" t="str">
        <f>IFERROR(VLOOKUP(D61,DB!A:G,7,0),"")</f>
        <v/>
      </c>
      <c r="K61" s="150"/>
      <c r="L61" s="150" t="str">
        <f>IFERROR(VLOOKUP(D61,DB!A:I,9,0),"")</f>
        <v/>
      </c>
    </row>
  </sheetData>
  <dataValidations count="2">
    <dataValidation allowBlank="1" showInputMessage="1" showErrorMessage="1" sqref="E1" xr:uid="{920C6338-E771-4DAE-8C89-92A9093EA4DE}"/>
    <dataValidation type="list" allowBlank="1" showInputMessage="1" showErrorMessage="1" sqref="E2:E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6"/>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45992.932587152776</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45992.932587152776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45992.932587152776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45992.932587152776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45992.932587152776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45992.932587152776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45992.932587152776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45992.932587152776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45992.932587152776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45992.932587152776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45992.932587152776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45992.932587152776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45992.932587152776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45992.932587152776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45992.932587152776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45992.932587152776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45992.932587152776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45992.932587152776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45992.932587152776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45992.932587152776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45992.932587152776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45992.932587152776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45992.932587152776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45992.932587152776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45992.932587152776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45992.932587152776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45992.932587152776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45992.932587152776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45992.932587152776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45992.932587152776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45992.932587152776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45992.932587152776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45992.932587152776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45992.932587152776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45992.932587152776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45992.932587152776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45992.932587152776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45992.932587152776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45992.932587152776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45992.932587152776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45992.932587152776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45992.932587152776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45992.932587152776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45992.932587152776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45992.932587152776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45992.932587152776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45992.932587152776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45992.932587152776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45992.932587152776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45992.932587152776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45992.932587152776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45992.932587152776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45992.932587152776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45992.932587152776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45992.932587152776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45992.932587152776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45992.932587152776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45992.932587152776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45992.932587152776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45992.932587152776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45992.932587152776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45992.932587152776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45992.932587152776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45992.932587152776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45992.932587152776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45992.932587152776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45992.932587152776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45992.932587152776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45992.932587152776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45992.932587152776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45992.932587152776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45992.932587152776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45992.932587152776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45992.932587152776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45992.932587152776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45992.932587152776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45992.932587152776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45992.932587152776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45992.932587152776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45992.932587152776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45992.932587152776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45992.932587152776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45992.932587152776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45992.932587152776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45992.932587152776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45992.932587152776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45992.932587152776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45992.932587152776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45992.932587152776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45992.932587152776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45992.932587152776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45992.932587152776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45992.932587152776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45992.932587152776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45992.932587152776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45992.932587152776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45992.932587152776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45992.932587152776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45992.932587152776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45992.932587152776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45992.932587152776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45992.932587152776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45992.932587152776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45992.932587152776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45992.932587152776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45992.932587152776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45992.932587152776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45992.932587152776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45992.932587152776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45992.932587152776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45992.932587152776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45992.932587152776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45992.932587152776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45992.932587152776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45992.932587152776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45992.932587152776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45992.932587152776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45992.932587152776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45992.932587152776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45992.932587152776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45992.932587152776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45992.932587152776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45992.932587152776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45992.932587152776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45992.932587152776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45992.932587152776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45992.932587152776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45992.932587152776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45992.932587152776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45992.932587152776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45992.932587152776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45992.932587152776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45992.932587152776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45992.932587152776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45992.932587152776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45992.932587152776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45992.932587152776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45992.932587152776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45992.932587152776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45992.932587152776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45992.932587152776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45992.932587152776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45992.932587152776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45992.932587152776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45992.932587152776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45992.932587152776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45992.932587152776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45992.932587152776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45992.932587152776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45992.932587152776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45992.932587152776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45992.932587152776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45992.932587152776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45992.932587152776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45992.932587152776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45992.932587152776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45992.932587152776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45992.932587152776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45992.932587152776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45992.932587152776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45992.932587152776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45992.932587152776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45992.932587152776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45992.932587152776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45992.932587152776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45992.932587152776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45992.932587152776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45992.932587152776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45992.932587152776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45992.932587152776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45992.932587152776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45992.932587152776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45992.932587152776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45992.932587152776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45992.932587152776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45992.932587152776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45992.932587152776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45992.932587152776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45992.932587152776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45992.932587152776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45992.932587152776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45992.932587152776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45992.932587152776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45992.932587152776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45992.932587152776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45992.932587152776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45992.932587152776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45992.932587152776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45992.932587152776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45992.932587152776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45992.932587152776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45992.932587152776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45992.932587152776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45992.932587152776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45992.932587152776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45992.932587152776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45992.932587152776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45992.932587152776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45992.932587152776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45992.932587152776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45992.932587152776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45992.932587152776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45992.932587152776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45992.932587152776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45992.932587152776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45992.932587152776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45992.932587152776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45992.932587152776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45992.932587152776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45992.932587152776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45992.932587152776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45992.932587152776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45992.932587152776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45992.932587152776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45992.932587152776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45992.932587152776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45992.932587152776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45992.932587152776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45992.932587152776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45992.932587152776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45992.932587152776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45992.932587152776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45992.932587152776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45992.932587152776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45992.932587152776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45992.932587152776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45992.932587152776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45992.932587152776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45992.932587152776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45992.932587152776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45992.932587152776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45992.932587152776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45992.932587152776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45992.932587152776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45992.932587152776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45992.932587152776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45992.932587152776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45992.932587152776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45992.932587152776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45992.932587152776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45992.932587152776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45992.932587152776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45992.932587152776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45992.932587152776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45992.932587152776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45992.932587152776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45992.932587152776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45992.932587152776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45992.932587152776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45992.932587152776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45992.932587152776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45992.932587152776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45992.932587152776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45992.932587152776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45992.932587152776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45992.932587152776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45992.932587152776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45992.932587152776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45992.932587152776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45992.932587152776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45992.932587152776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45992.932587152776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45992.932587152776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45992.932587152776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45992.932587152776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45992.932587152776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45992.932587152776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45992.932587152776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45992.932587152776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45992.932587152776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45992.932587152776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45992.932587152776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45992.932587152776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45992.932587152776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45992.932587152776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45992.932587152776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45992.932587152776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45992.932587152776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45992.932587152776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45992.932587152776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45992.932587152776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45992.932587152776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45992.932587152776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45992.932587152776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45992.932587152776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45992.932587152776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45992.932587152776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45992.932587152776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45992.932587152776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45992.932587152776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45992.932587152776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45992.932587152776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45992.932587152776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45992.932587152776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45992.932587152776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45992.932587152776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45992.932587152776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45992.932587152776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45992.932587152776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45992.932587152776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45992.932587152776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45992.932587152776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45992.932587152776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45992.932587152776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45992.932587152776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45992.932587152776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45992.932587152776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45992.932587152776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45992.932587152776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45992.932587152776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45992.932587152776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45992.932587152776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45992.932587152776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45992.932587152776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45992.932587152776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45992.932587152776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45992.932587152776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45992.932587152776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45992.932587152776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45992.932587152776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45992.932587152776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45992.932587152776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45992.932587152776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45992.932587152776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45992.932587152776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45992.932587152776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45992.932587152776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45992.932587152776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45992.932587152776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45992.932587152776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45992.932587152776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45992.932587152776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45992.932587152776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45992.932587152776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45992.932587152776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45992.932587152776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45992.932587152776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45992.932587152776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45992.932587152776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45992.932587152776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45992.932587152776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45992.932587152776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45992.932587152776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45992.932587152776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45992.932587152776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45992.932587152776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45992.932587152776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45992.932587152776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45992.932587152776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45992.932587152776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45992.932587152776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45992.932587152776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45992.932587152776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45992.932587152776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45992.932587152776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45992.932587152776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45992.932587152776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45992.932587152776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45992.932587152776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45992.932587152776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45992.932587152776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45992.932587152776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45992.932587152776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45992.932587152776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45992.932587152776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45992.932587152776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45992.932587152776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45992.932587152776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45992.932587152776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45992.932587152776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45992.932587152776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45992.932587152776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45992.932587152776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45992.932587152776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45992.932587152776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45992.932587152776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45992.932587152776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45992.932587152776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45992.932587152776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45992.932587152776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45992.932587152776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45992.932587152776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45992.932587152776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45992.932587152776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45992.932587152776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45992.932587152776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45992.932587152776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45992.932587152776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45992.932587152776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45992.932587152776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45992.932587152776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45992.932587152776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45992.932587152776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45992.932587152776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45992.932587152776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45992.932587152776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45992.932587152776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45992.932587152776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45992.932587152776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45992.932587152776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45992.932587152776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45992.932587152776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45992.932587152776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45992.932587152776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45992.932587152776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45992.932587152776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45992.932587152776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45992.932587152776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45992.932587152776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45992.932587152776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45992.932587152776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45992.932587152776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45992.932587152776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45992.932587152776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45992.932587152776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45992.932587152776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45992.932587152776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45992.932587152776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45992.932587152776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45992.932587152776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45992.932587152776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45992.932587152776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45992.932587152776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45992.932587152776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45992.932587152776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45992.932587152776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45992.932587152776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45992.932587152776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45992.932587152776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45992.932587152776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45992.932587152776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45992.932587152776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45992.932587152776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45992.932587152776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45992.932587152776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45992.932587152776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45992.932587152776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45992.932587152776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45992.932587152776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45992.932587152776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45992.932587152776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45992.932587152776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45992.932587152776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45992.932587152776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45992.932587152776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45992.932587152776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45992.932587152776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45992.932587152776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45992.932587152776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45992.932587152776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45992.932587152776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45992.932587152776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45992.932587152776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45992.932587152776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45992.932587152776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45992.932587152776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45992.932587152776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45992.932587152776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45992.932587152776</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45992.932587152776</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45992.932587152776</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45992.932587152776</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45992.932587152776</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45992.932587152776</v>
      </c>
      <c r="H465" s="121"/>
      <c r="I465" s="119" t="str">
        <f>IFERROR(VLOOKUP(D465,DB!A:F,6,0),"")</f>
        <v/>
      </c>
      <c r="J465" s="119" t="str">
        <f>IFERROR(VLOOKUP(D465,DB!A:G,7,0),"")</f>
        <v/>
      </c>
      <c r="K465" s="122"/>
      <c r="L465" s="137" t="str">
        <f>IFERROR(VLOOKUP(D465,DB!A:I,9,0),"")</f>
        <v/>
      </c>
    </row>
    <row r="466" spans="1:12" ht="31.5" customHeight="1">
      <c r="A466" s="143"/>
      <c r="B466" s="144" t="str">
        <f>IFERROR(VLOOKUP(D466,DB!A:K,11,0),"")</f>
        <v/>
      </c>
      <c r="C466" s="145"/>
      <c r="D466" s="144"/>
      <c r="E466" s="142"/>
      <c r="F466" s="146"/>
      <c r="G466" s="147">
        <f ca="1">IFERROR(NOW()-F466,"-")</f>
        <v>45992.932587152776</v>
      </c>
      <c r="H466" s="146"/>
      <c r="I466" s="144" t="str">
        <f>IFERROR(VLOOKUP(D466,DB!A:F,6,0),"")</f>
        <v/>
      </c>
      <c r="J466" s="144" t="str">
        <f>IFERROR(VLOOKUP(D466,DB!A:G,7,0),"")</f>
        <v/>
      </c>
      <c r="K466" s="148"/>
      <c r="L466" s="149" t="str">
        <f>IFERROR(VLOOKUP(D466,DB!A:I,9,0),"")</f>
        <v/>
      </c>
    </row>
  </sheetData>
  <dataValidations count="2">
    <dataValidation allowBlank="1" showInputMessage="1" showErrorMessage="1" sqref="E1" xr:uid="{9E1BC488-8814-4F8A-8DBE-742B3278AB71}"/>
    <dataValidation type="list" allowBlank="1" showInputMessage="1" showErrorMessage="1" sqref="E2:E4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2025-12-01T19:23:58Z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