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95" documentId="120_S{2AC9BD13-BADA-5192-A53E-5A8FF88502F6}" xr6:coauthVersionLast="47" xr6:coauthVersionMax="47" xr10:uidLastSave="{550E8CB3-7ED5-44F7-AB92-05967B0BD6A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<sst xmlns="http://schemas.openxmlformats.org/spreadsheetml/2006/main" count="180312" uniqueCount="39140">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</sst>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314.77274085648241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0.6380070601881016</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0.11752094907569699</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45977.721166782409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45977.721166782409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45977.721166782409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45977.721166782409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45977.721166782409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45977.721166782409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45977.721166782409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45977.721166782409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45977.721166782409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45977.721166782409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45977.721166782409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45977.721166782409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45977.721166782409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45977.721166782409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45977.721166782409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45977.721166782409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45977.721166782409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45977.721166782409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45977.721166782409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45977.721166782409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45977.721166782409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45977.721166782409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45977.721166782409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45977.721166782409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45977.721166782409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45977.721166782409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45977.721166782409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45977.721166782409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45977.721166782409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45977.721166782409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45977.721166782409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45977.721166782409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45977.721166782409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45977.721166782409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45977.721166782409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45977.721166782409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45977.721166782409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45977.721166782409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45977.721166782409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45977.721166782409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45977.721166782409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45977.721166782409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45977.721166782409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45977.721166782409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45977.721166782409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45977.721166782409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45977.721166782409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45977.721166782409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45977.721166782409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45977.721166782409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45977.721166782409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45977.721166782409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45977.721166782409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45977.721166782409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45977.721166782409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45977.721166782409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45977.721166782409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45977.721166782409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45977.721166782409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45977.721166782409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45977.721166782409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45977.721166782409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45977.721166782409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45977.721166782409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45977.721166782409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45977.721166782409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45977.721166782409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45977.721166782409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45977.721166782409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45977.721166782409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45977.721166782409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45977.721166782409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45977.721166782409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45977.721166782409</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152.72132881944708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1.2848241898173001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0.70224317129759584</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0.27208113425876945</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7" t="s">
        <v>39117</v>
      </c>
      <c r="B7" s="18" t="str">
        <f>IFERROR(VLOOKUP(D7,DB!A:K,11,0),"")</f>
        <v>R2</v>
      </c>
      <c r="C7" s="18">
        <v>1</v>
      </c>
      <c r="D7" s="18" t="s">
        <v>39118</v>
      </c>
      <c r="E7" s="103" t="s">
        <v>39021</v>
      </c>
      <c r="F7" s="104">
        <v>45977.621712962966</v>
      </c>
      <c r="G7" s="105">
        <f ca="1">IFERROR(NOW()-F7,"-")</f>
        <v>9.945381944271503E-2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45977.721166782409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45977.721166782409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45977.721166782409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45977.721166782409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45977.721166782409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45977.721166782409</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45977.721166782409</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45977.721166782409</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45977.721166782409</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45977.721166782409</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45977.721166782409</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45977.721166782409</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45977.721166782409</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45977.721166782409</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45977.721166782409</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45977.721166782409</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45977.721166782409</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45977.721166782409</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45977.721166782409</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45977.721166782409</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45977.721166782409</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45977.721166782409</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45977.721166782409</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45977.721166782409</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45977.721166782409</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45977.721166782409</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45977.721166782409</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45977.721166782409</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45977.721166782409</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45977.721166782409</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45977.721166782409</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45977.721166782409</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45977.721166782409</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45977.721166782409</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45977.721166782409</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45977.721166782409</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45977.721166782409</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45977.721166782409</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45977.721166782409</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45977.721166782409</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45977.721166782409</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45977.721166782409</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45977.721166782409</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45977.721166782409</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45977.721166782409</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45977.721166782409</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45977.721166782409</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45977.721166782409</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45977.721166782409</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45977.721166782409</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45977.721166782409</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45977.721166782409</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45977.721166782409</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45977.721166782409</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45977.721166782409</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45977.721166782409</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45977.721166782409</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45977.721166782409</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45977.721166782409</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45977.721166782409</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45977.721166782409</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45977.721166782409</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45977.721166782409</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45977.721166782409</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45977.721166782409</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45977.721166782409</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45977.721166782409</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45977.721166782409</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45977.721166782409</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45977.721166782409</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45977.721166782409</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45977.721166782409</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45977.721166782409</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45977.721166782409</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45977.721166782409</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45977.721166782409</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45977.721166782409</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45977.721166782409</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45977.721166782409</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45977.721166782409</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45977.721166782409</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45977.721166782409</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45977.721166782409</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45977.721166782409</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45977.721166782409</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45977.721166782409</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45977.721166782409</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45977.721166782409</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45977.721166782409</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45977.721166782409</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45977.721166782409</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45977.721166782409</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45977.721166782409</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45977.721166782409</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45977.721166782409</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45977.721166782409</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45977.721166782409</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45977.721166782409</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45977.721166782409</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45977.721166782409</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45977.721166782409</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45977.721166782409</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45977.721166782409</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45977.721166782409</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45977.721166782409</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45977.721166782409</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45977.721166782409</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45977.721166782409</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45977.721166782409</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45977.721166782409</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45977.721166782409</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45977.721166782409</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45977.721166782409</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45977.721166782409</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45977.721166782409</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45977.721166782409</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45977.721166782409</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45977.721166782409</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45977.721166782409</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45977.721166782409</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45977.721166782409</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45977.721166782409</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45977.721166782409</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45977.721166782409</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45977.721166782409</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45977.721166782409</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45977.721166782409</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45977.721166782409</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45977.721166782409</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45977.721166782409</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45977.721166782409</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45977.721166782409</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45977.721166782409</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45977.721166782409</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45977.721166782409</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45977.721166782409</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45977.721166782409</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45977.721166782409</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45977.721166782409</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45977.721166782409</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45977.721166782409</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45977.721166782409</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45977.721166782409</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45977.721166782409</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45977.721166782409</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45977.721166782409</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45977.721166782409</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45977.721166782409</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45977.721166782409</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45977.721166782409</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45977.721166782409</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45977.721166782409</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45977.721166782409</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45977.721166782409</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45977.721166782409</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45977.721166782409</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45977.721166782409</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45977.721166782409</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45977.721166782409</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45977.721166782409</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45977.721166782409</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45977.721166782409</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45977.721166782409</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45977.721166782409</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45977.721166782409</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45977.721166782409</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45977.721166782409</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45977.721166782409</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45977.721166782409</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45977.721166782409</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45977.721166782409</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45977.721166782409</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45977.721166782409</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45977.721166782409</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45977.721166782409</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45977.721166782409</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45977.721166782409</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45977.721166782409</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45977.721166782409</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45977.721166782409</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45977.721166782409</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45977.721166782409</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45977.721166782409</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45977.721166782409</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45977.721166782409</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45977.721166782409</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45977.721166782409</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45977.721166782409</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45977.721166782409</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45977.721166782409</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45977.721166782409</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45977.721166782409</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45977.721166782409</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45977.721166782409</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45977.721166782409</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45977.721166782409</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45977.721166782409</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45977.721166782409</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45977.721166782409</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45977.721166782409</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45977.721166782409</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45977.721166782409</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45977.721166782409</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45977.721166782409</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45977.721166782409</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45977.721166782409</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45977.721166782409</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45977.721166782409</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45977.721166782409</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45977.721166782409</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45977.721166782409</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45977.721166782409</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45977.721166782409</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45977.721166782409</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45977.721166782409</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45977.721166782409</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45977.721166782409</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45977.721166782409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45977.721166782409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45977.721166782409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45977.721166782409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45977.721166782409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45977.721166782409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45977.721166782409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45977.721166782409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45977.721166782409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45977.721166782409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45977.721166782409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45977.721166782409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45977.721166782409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45977.721166782409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45977.721166782409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45977.721166782409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45977.721166782409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45977.721166782409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45977.721166782409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45977.721166782409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45977.721166782409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45977.721166782409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45977.721166782409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45977.721166782409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45977.721166782409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45977.721166782409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45977.721166782409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45977.721166782409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45977.721166782409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45977.721166782409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45977.721166782409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45977.721166782409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45977.721166782409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45977.721166782409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45977.721166782409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45977.721166782409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45977.721166782409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45977.721166782409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45977.721166782409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45977.721166782409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45977.721166782409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45977.721166782409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45977.721166782409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45977.721166782409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45977.721166782409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45977.721166782409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45977.721166782409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45977.721166782409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45977.721166782409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45977.721166782409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45977.721166782409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45977.721166782409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45977.721166782409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45977.721166782409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45977.721166782409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45977.721166782409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45977.721166782409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45977.721166782409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45977.721166782409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45977.721166782409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45977.721166782409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45977.721166782409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45977.721166782409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45977.721166782409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45977.721166782409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45977.721166782409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45977.721166782409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45977.721166782409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45977.721166782409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45977.721166782409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45977.721166782409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45977.721166782409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45977.721166782409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45977.721166782409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45977.721166782409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45977.721166782409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45977.721166782409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45977.721166782409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45977.721166782409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45977.721166782409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45977.721166782409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45977.721166782409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45977.721166782409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45977.721166782409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45977.721166782409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45977.721166782409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45977.721166782409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45977.721166782409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45977.721166782409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45977.721166782409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45977.721166782409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45977.721166782409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45977.721166782409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45977.721166782409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45977.721166782409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45977.721166782409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45977.721166782409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45977.721166782409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45977.721166782409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45977.721166782409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45977.721166782409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45977.721166782409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45977.721166782409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45977.721166782409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45977.721166782409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45977.721166782409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45977.721166782409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45977.721166782409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45977.721166782409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45977.721166782409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45977.721166782409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45977.721166782409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45977.721166782409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45977.721166782409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45977.721166782409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45977.721166782409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45977.721166782409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45977.721166782409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45977.721166782409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45977.721166782409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45977.721166782409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45977.721166782409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45977.721166782409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45977.721166782409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45977.721166782409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45977.721166782409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45977.721166782409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45977.721166782409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45977.721166782409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45977.721166782409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45977.721166782409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45977.721166782409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45977.721166782409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45977.721166782409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45977.721166782409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45977.721166782409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45977.721166782409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45977.721166782409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45977.721166782409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45977.721166782409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45977.721166782409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45977.721166782409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45977.721166782409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45977.721166782409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45977.721166782409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45977.721166782409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45977.721166782409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45977.721166782409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45977.721166782409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45977.721166782409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45977.721166782409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45977.721166782409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45977.721166782409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45977.721166782409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45977.721166782409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45977.721166782409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45977.721166782409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45977.721166782409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45977.721166782409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45977.721166782409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45977.721166782409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45977.721166782409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45977.721166782409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45977.721166782409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45977.721166782409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45977.721166782409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45977.721166782409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45977.721166782409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45977.721166782409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45977.721166782409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45977.721166782409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45977.721166782409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45977.721166782409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45977.721166782409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45977.721166782409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45977.721166782409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45977.721166782409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45977.721166782409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45977.721166782409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45977.721166782409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45977.721166782409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45977.721166782409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45977.721166782409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45977.721166782409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45977.721166782409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45977.721166782409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45977.721166782409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45977.721166782409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45977.721166782409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45977.721166782409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45977.721166782409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45977.721166782409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45977.721166782409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45977.721166782409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45977.721166782409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45977.721166782409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45977.721166782409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45977.721166782409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45977.721166782409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45977.721166782409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45977.721166782409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45977.721166782409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45977.721166782409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45977.721166782409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45977.721166782409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45977.721166782409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45977.721166782409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45977.721166782409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45977.721166782409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45977.721166782409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45977.721166782409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45977.721166782409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45977.721166782409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45977.721166782409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45977.721166782409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45977.721166782409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45977.721166782409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45977.721166782409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45977.721166782409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45977.721166782409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45977.721166782409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45977.721166782409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45977.721166782409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45977.721166782409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45977.721166782409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45977.721166782409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45977.721166782409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45977.721166782409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45977.721166782409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45977.721166782409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45977.721166782409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45977.721166782409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45977.721166782409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45977.721166782409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45977.721166782409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45977.721166782409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45977.721166782409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45977.721166782409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45977.721166782409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45977.721166782409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45977.721166782409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45977.721166782409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45977.721166782409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45977.721166782409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45977.721166782409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45977.721166782409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45977.721166782409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45977.721166782409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45977.721166782409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45977.721166782409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45977.721166782409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45977.721166782409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45977.721166782409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45977.721166782409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45977.721166782409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45977.721166782409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45977.721166782409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45977.721166782409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45977.721166782409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45977.721166782409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45977.721166782409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45977.721166782409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45977.721166782409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45977.721166782409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45977.721166782409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45977.721166782409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45977.721166782409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45977.721166782409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45977.721166782409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45977.721166782409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45977.721166782409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45977.721166782409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45977.721166782409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45977.721166782409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45977.721166782409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45977.721166782409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45977.721166782409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45977.721166782409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45977.721166782409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45977.721166782409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45977.721166782409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45977.721166782409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45977.721166782409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45977.721166782409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45977.721166782409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45977.721166782409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45977.721166782409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45977.721166782409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45977.721166782409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45977.721166782409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45977.721166782409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45977.721166782409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45977.721166782409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45977.721166782409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45977.721166782409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45977.721166782409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45977.721166782409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45977.721166782409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45977.721166782409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45977.721166782409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45977.721166782409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45977.721166782409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45977.721166782409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45977.721166782409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45977.721166782409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45977.721166782409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45977.721166782409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45977.721166782409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45977.721166782409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45977.721166782409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45977.721166782409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45977.721166782409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45977.721166782409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45977.721166782409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45977.721166782409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45977.721166782409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45977.721166782409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45977.721166782409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45977.721166782409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45977.721166782409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45977.721166782409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45977.721166782409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45977.721166782409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45977.721166782409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45977.721166782409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45977.721166782409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45977.721166782409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45977.721166782409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45977.721166782409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45977.721166782409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45977.721166782409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45977.721166782409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45977.721166782409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45977.721166782409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45977.721166782409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45977.721166782409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45977.721166782409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45977.721166782409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45977.721166782409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45977.721166782409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45977.721166782409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45977.721166782409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45977.721166782409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45977.721166782409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45977.721166782409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45977.721166782409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45977.721166782409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45977.721166782409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45977.721166782409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45977.721166782409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45977.721166782409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45977.721166782409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45977.721166782409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45977.721166782409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45977.721166782409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45977.721166782409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45977.721166782409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45977.721166782409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45977.721166782409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45977.721166782409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45977.721166782409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45977.721166782409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45977.721166782409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45977.721166782409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45977.721166782409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45977.721166782409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45977.721166782409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45977.721166782409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45977.721166782409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45977.721166782409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45977.721166782409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45977.721166782409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45977.721166782409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45977.721166782409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45977.721166782409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45977.721166782409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45977.721166782409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45977.721166782409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45977.721166782409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45977.721166782409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45977.721166782409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45977.721166782409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45977.721166782409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45977.721166782409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45977.721166782409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45977.721166782409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45977.721166782409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45977.721166782409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45977.721166782409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45977.721166782409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45977.721166782409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45977.721166782409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45977.721166782409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45977.721166782409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45977.721166782409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45977.721166782409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45977.721166782409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45977.721166782409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45977.721166782409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45977.721166782409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45977.721166782409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45977.721166782409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45977.721166782409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45977.721166782409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45977.721166782409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45977.721166782409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45977.721166782409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45977.721166782409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45977.721166782409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45977.721166782409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45977.721166782409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45977.721166782409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45977.721166782409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45977.721166782409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45977.721166782409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45977.721166782409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45977.721166782409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45977.721166782409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45977.721166782409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45977.721166782409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45977.721166782409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45977.721166782409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45977.721166782409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45977.721166782409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45977.721166782409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45977.721166782409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45977.721166782409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45977.721166782409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45977.721166782409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45977.721166782409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45977.721166782409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45977.721166782409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45977.721166782409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45977.721166782409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45977.721166782409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45977.721166782409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45977.721166782409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45977.721166782409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45977.721166782409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45977.721166782409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45977.721166782409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45977.721166782409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45977.721166782409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45977.721166782409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45977.721166782409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45977.721166782409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45977.721166782409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45977.721166782409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45977.721166898147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45977.721166898147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45977.721166898147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45977.721166898147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45977.721166898147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45977.721166898147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45977.721166898147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45977.721166898147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45977.721166898147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45977.721166898147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45977.721166898147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45977.721166898147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45977.721166898147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45977.721166898147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45977.721166898147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45977.721166898147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45977.721166898147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45977.721166898147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45977.721166898147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45977.721166898147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45977.721166898147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45977.721166898147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45977.721166898147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45977.721166898147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45977.721166898147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45977.721166898147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45977.721166898147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45977.721166898147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45977.721166898147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45977.721166898147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45977.721166898147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45977.721166898147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45977.721166898147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45977.721166898147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45977.721166898147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45977.721166898147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45977.721166898147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45977.721166898147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45977.721166898147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45977.721166898147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45977.721166898147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45977.721166898147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45977.721166898147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45977.721166898147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45977.721166898147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45977.721166898147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45977.721166898147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45977.721166898147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45977.721166898147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45977.721166898147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45977.721166898147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45977.721166898147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45977.721166898147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45977.721166898147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45977.721166898147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45977.721166898147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45977.721166898147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45977.721166898147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45977.721166898147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45977.721166898147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45977.721166898147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45977.721166898147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45977.721166898147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45977.721166898147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45977.721166898147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45977.721166898147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45977.721166898147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45977.721166898147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45977.721166898147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45977.721166898147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45977.721166898147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45977.721166898147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45977.721166898147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45977.721166898147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45977.721166898147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45977.721166898147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45977.721166898147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45977.721166898147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45977.721166898147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45977.721166898147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45977.721166898147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45977.721166898147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45977.721166898147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45977.721166898147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45977.721166898147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45977.721166898147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45977.721166898147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45977.721166898147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45977.721166898147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45977.721166898147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45977.721166898147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45977.721166898147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45977.721166898147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45977.721166898147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45977.721166898147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45977.721166898147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45977.721166898147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45977.721166898147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45977.721166898147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45977.721166898147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45977.721166898147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45977.721166898147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45977.721166898147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45977.721166898147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45977.721166898147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45977.721166898147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45977.721166898147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45977.721166898147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45977.721166898147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45977.721166898147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45977.721166898147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45977.721166898147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45977.721166898147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45977.721166898147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45977.721166898147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45977.721166898147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45977.721166898147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45977.721166898147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45977.721166898147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45977.721166898147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45977.721166898147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45977.721166898147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45977.721166898147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45977.721166898147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45977.721166898147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45977.721166898147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45977.721166898147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45977.721166898147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45977.721166898147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45977.721166898147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45977.721166898147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45977.721166898147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45977.721166898147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45977.721166898147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45977.721166898147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45977.721166898147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45977.721166898147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45977.721166898147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45977.721166898147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45977.721166898147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45977.721166898147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45977.721166898147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45977.721166898147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45977.721166898147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45977.721166898147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45977.721166898147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45977.721166898147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45977.721166898147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45977.721166898147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45977.721166898147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45977.721166898147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45977.721166898147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45977.721166898147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45977.721166898147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45977.721166898147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45977.721166898147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45977.721166898147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45977.721166898147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45977.721166898147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45977.721166898147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45977.721166898147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45977.721166898147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45977.721166898147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45977.721166898147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45977.721166898147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45977.721166898147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45977.721166898147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45977.721166898147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45977.721166898147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45977.721166898147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45977.721166898147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45977.721166898147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45977.721166898147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45977.721166898147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45977.721166898147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45977.721166898147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45977.721166898147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45977.721166898147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45977.721166898147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45977.721166898147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45977.721166898147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45977.721166898147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45977.721166898147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45977.721166898147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45977.721166898147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45977.721166898147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45977.721166898147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45977.721166898147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45977.721166898147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45977.721166898147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45977.721166898147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45977.721166898147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45977.721166898147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45977.721166898147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45977.721166898147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45977.721166898147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45977.721166898147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45977.721166898147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45977.721166898147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45977.721166898147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45977.721166898147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45977.721166898147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45977.721166898147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45977.721166898147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45977.721166898147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45977.721166898147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45977.721166898147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45977.721166898147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45977.721166898147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45977.721166898147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45977.721166898147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45977.721166898147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45977.721166898147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45977.721166898147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45977.721166898147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45977.721166898147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45977.721166898147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45977.721166898147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45977.721166898147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45977.721166898147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45977.721166898147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45977.721166898147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45977.721166898147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45977.721166898147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45977.721166898147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45977.721166898147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45977.721166898147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45977.721166898147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45977.721166898147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45977.721166898147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45977.721166898147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45977.721166898147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45977.721166898147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45977.721166898147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45977.721166898147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45977.721166898147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45977.721166898147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45977.721166898147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45977.721166898147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45977.721166898147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45977.721166898147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45977.721166898147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45977.721166898147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45977.721166898147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45977.721166898147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45977.721166898147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45977.721166898147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45977.721166898147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45977.721166898147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45977.721166898147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45977.721166898147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45977.721166898147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45977.721166898147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45977.721166898147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45977.721166898147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45977.721166898147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45977.721166898147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45977.721166898147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45977.721166898147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45977.721166898147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45977.721166898147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45977.721166898147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45977.721166898147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45977.721166898147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45977.721166898147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45977.721166898147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45977.721166898147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45977.721166898147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45977.721166898147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45977.721166898147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45977.721166898147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45977.721166898147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45977.721166898147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45977.721166898147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45977.721166898147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45977.721166898147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45977.721166898147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45977.721166898147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45977.721166898147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45977.721166898147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45977.721166898147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45977.721166898147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45977.721166898147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45977.721166898147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45977.721166898147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45977.721166898147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45977.721166898147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45977.721166898147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45977.721166898147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45977.721166898147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45977.721166898147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45977.721166898147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45977.721166898147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45977.721166898147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45977.721166898147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45977.721166898147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45977.721166898147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45977.721166898147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45977.721166898147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45977.721166898147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45977.721166898147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45977.721166898147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45977.721166898147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45977.721166898147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45977.721166898147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45977.721166898147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45977.721166898147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45977.721166898147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45977.721166898147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45977.721166898147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45977.721166898147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45977.721166898147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45977.721166898147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45977.721166898147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45977.721166898147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45977.721166898147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45977.721166898147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45977.721166898147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45977.721166898147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45977.721166898147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45977.721166898147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45977.721166898147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45977.721166898147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45977.721166898147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45977.721166898147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45977.721166898147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45977.721166898147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45977.721166898147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45977.721166898147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45977.721166898147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45977.721166898147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45977.721166898147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45977.721166898147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45977.721166898147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45977.721166898147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45977.721166898147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45977.721166898147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45977.721166898147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45977.721166898147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45977.721166898147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45977.721166898147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45977.721166898147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45977.721166898147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45977.721166898147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45977.721166898147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45977.721166898147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45977.721166898147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45977.721166898147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45977.721166898147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45977.721166898147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45977.721166898147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45977.721166898147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45977.721166898147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45977.721166898147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45977.721166898147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45977.721166898147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45977.721166898147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45977.721166898147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45977.721166898147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45977.721166898147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45977.721166898147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45977.721166898147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45977.721166898147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45977.721166898147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45977.721166898147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45977.721166898147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45977.721166898147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45977.721166898147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45977.721166898147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45977.721166898147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45977.721166898147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45977.721166898147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45977.721166898147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45977.721166898147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45977.721166898147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45977.721166898147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45977.721166898147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45977.721166898147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45977.721166898147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45977.721166898147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45977.721166898147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45977.721166898147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45977.721166898147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45977.721166898147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45977.721166898147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45977.721166898147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45977.721166898147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45977.721166898147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45977.721166898147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45977.721166898147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45977.721166898147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45977.721166898147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45977.721166898147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45977.721166898147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45977.721166898147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45977.721166898147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45977.721166898147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45977.721166898147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45977.721166898147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45977.721166898147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45977.721166898147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45977.721166898147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45977.721166898147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45977.721166898147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45977.721166898147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45977.721166898147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45977.721166898147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45977.721166898147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45977.721166898147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45977.721166898147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45977.721166898147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45977.721166898147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45977.721166898147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45977.721166898147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45977.721166898147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45977.721166898147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45977.721166898147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45977.721166898147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45977.721166898147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45977.721166898147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45977.721166898147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45977.721166898147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45977.721166898147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45977.721166898147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45977.721166898147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45977.721166898147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45977.721166898147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45977.721166898147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45977.721166898147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45977.721166898147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45977.721166898147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45977.721166898147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45977.721166898147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45977.721166898147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45977.721166898147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45977.721166898147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45977.721166898147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45977.721166898147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45977.721166898147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45977.721166898147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45977.721166898147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45977.721166898147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45977.721166898147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45977.721166898147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45977.721166898147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45977.721166898147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45977.721166898147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45977.721166898147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45977.721166898147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45977.721166898147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45977.721166898147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45977.721166898147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45977.721166898147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45977.721166898147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45977.721166898147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45977.721166898147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45977.721166898147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45977.721166898147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45977.721166898147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45977.721166898147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45977.721166898147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45977.721166898147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45977.721166898147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45977.721166898147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45977.721166898147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45977.721166898147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45977.721166898147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45977.721166898147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45977.721166898147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45977.721166898147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45977.721166898147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45977.721166898147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45977.721166898147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45977.721166898147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45977.721166898147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45977.721166898147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45977.721166898147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45977.721166898147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45977.721166898147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45977.721166898147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45977.721166898147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45977.721166898147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45977.721166898147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45977.721166898147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45977.721166898147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45977.721166898147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45977.721166898147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45977.721166898147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45977.721166898147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45977.721166898147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45977.721166898147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45977.721166898147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45977.721166898147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45977.721166898147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45977.721166898147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45977.721166898147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45977.721166898147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45977.721166898147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45977.721166898147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45977.721166898147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45977.721166898147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45977.721166898147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45977.721166898147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45977.721166898147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45977.721166898147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45977.721166898147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45977.721166898147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45977.721166898147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45977.721166898147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45977.721166898147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45977.721166898147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45977.721166898147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45977.721166898147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45977.721166898147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45977.721166898147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45977.721166898147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45977.721166898147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45977.721166898147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45977.721166898147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45977.721166898147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45977.721166898147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45977.721166898147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45977.721166898147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45977.721166898147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45977.721166898147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45977.721166898147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45977.721166898147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45977.721166898147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45977.721166898147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45977.721166898147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45977.721166898147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45977.721166898147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45977.721166898147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45977.721166898147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45977.721166898147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45977.721166898147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45977.721166898147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45977.721166898147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45977.721166898147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45977.721166898147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45977.721166898147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45977.721166898147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45977.721166898147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45977.721166898147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45977.721166898147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G4" ca="1" si="0">IFERROR(NOW()-F2,"")</f>
        <v>274.24044918981235</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2" t="s">
        <v>39021</v>
      </c>
      <c r="F3" s="153">
        <v>45977.662314814814</v>
      </c>
      <c r="G3" s="97">
        <f t="shared" ca="1" si="0"/>
        <v>5.8851967594819143E-2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t="shared" ca="1" si="0"/>
        <v>45977.721166782409</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45977.721166782409</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45977.721166782409</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45977.721166782409</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45977.721166782409</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45977.721166782409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45977.721166782409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45977.721166782409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45977.721166782409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45977.721166782409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45977.721166782409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45977.721166782409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45977.721166782409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45977.721166782409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45977.721166782409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45977.721166782409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45977.721166782409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45977.721166782409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45977.721166782409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45977.721166782409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45977.721166782409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45977.721166782409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45977.721166782409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45977.721166782409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45977.721166782409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45977.721166782409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45977.721166782409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45977.721166782409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45977.721166782409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45977.721166782409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45977.721166782409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45977.721166782409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45977.721166782409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45977.721166782409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45977.721166782409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45977.721166782409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45977.721166782409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45977.721166782409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45977.721166782409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45977.721166782409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45977.721166782409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45977.721166782409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45977.721166782409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45977.721166782409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45977.721166782409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45977.721166782409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45977.721166782409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45977.721166782409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45977.721166782409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45977.721166782409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45977.721166782409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45977.721166782409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45977.721166782409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45977.721166782409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45977.721166782409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45977.721166782409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45977.721166782409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45977.721166782409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45977.721166782409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45977.721166782409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45977.721166782409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45977.721166782409</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45977.721166782409</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45977.721166782409</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39124</v>
      </c>
      <c r="B2" s="37" t="str">
        <f>IFERROR(VLOOKUP(D2,DB!A:K,11,0),"")</f>
        <v>R5</v>
      </c>
      <c r="C2" s="37">
        <v>3</v>
      </c>
      <c r="D2" s="107" t="s">
        <v>36011</v>
      </c>
      <c r="E2" s="37" t="s">
        <v>39021</v>
      </c>
      <c r="F2" s="38">
        <v>45891.832060185188</v>
      </c>
      <c r="G2" s="116">
        <f ca="1">IFERROR(NOW()-F2,"")</f>
        <v>85.889106597220234</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51.532289467591909</v>
      </c>
      <c r="H3" s="38">
        <v>45926.158159722225</v>
      </c>
      <c r="I3" s="37" t="str">
        <f>IFERROR(VLOOKUP(D3,DB!A:F,6,0),"")</f>
        <v>SCECO</v>
      </c>
      <c r="J3" s="37" t="str">
        <f>IFERROR(VLOOKUP(D3,DB!A:G,7,0),"")</f>
        <v>Good</v>
      </c>
      <c r="K3" s="37" t="s">
        <v>39127</v>
      </c>
      <c r="L3" s="37" t="str">
        <f>IFERROR(VLOOKUP(D3,DB!A:I,9,0),"")</f>
        <v>Latis</v>
      </c>
      <c r="M3" s="106"/>
    </row>
    <row r="4" spans="1:13" ht="48" customHeight="1">
      <c r="A4" s="117" t="s">
        <v>39128</v>
      </c>
      <c r="B4" s="117" t="str">
        <f>IFERROR(VLOOKUP(D4,DB!A:K,11,0),"")</f>
        <v>R5</v>
      </c>
      <c r="C4" s="117">
        <v>1</v>
      </c>
      <c r="D4" s="117" t="s">
        <v>34758</v>
      </c>
      <c r="E4" s="117" t="s">
        <v>39024</v>
      </c>
      <c r="F4" s="118">
        <v>45948.661111111112</v>
      </c>
      <c r="G4" s="119">
        <f t="shared" ref="G4" ca="1" si="1">IFERROR(NOW()-F4,"")</f>
        <v>29.060055671296141</v>
      </c>
      <c r="H4" s="118">
        <v>45948.661111111112</v>
      </c>
      <c r="I4" s="117" t="str">
        <f>IFERROR(VLOOKUP(D4,DB!A:F,6,0),"")</f>
        <v>SCECO</v>
      </c>
      <c r="J4" s="117" t="str">
        <f>IFERROR(VLOOKUP(D4,DB!A:G,7,0),"")</f>
        <v>Dead</v>
      </c>
      <c r="K4" s="117" t="s">
        <v>39129</v>
      </c>
      <c r="L4" s="117" t="str">
        <f>IFERROR(VLOOKUP(D4,DB!A:I,9,0),"")</f>
        <v>Latis</v>
      </c>
    </row>
    <row r="5" spans="1:13" ht="30.75">
      <c r="A5" s="117" t="s">
        <v>39130</v>
      </c>
      <c r="B5" s="117" t="s">
        <v>5443</v>
      </c>
      <c r="C5" s="117">
        <v>1</v>
      </c>
      <c r="D5" s="117" t="s">
        <v>32330</v>
      </c>
      <c r="E5" s="117" t="s">
        <v>39021</v>
      </c>
      <c r="F5" s="118">
        <v>45968.848599537036</v>
      </c>
      <c r="G5" s="119">
        <f t="shared" ref="G5:G23" ca="1" si="2">IFERROR(NOW()-F5,"")</f>
        <v>8.8725672453729203</v>
      </c>
      <c r="H5" s="118">
        <v>45968.827465277776</v>
      </c>
      <c r="I5" s="117" t="s">
        <v>22</v>
      </c>
      <c r="J5" s="117" t="s">
        <v>65</v>
      </c>
      <c r="K5" s="117" t="s">
        <v>39131</v>
      </c>
      <c r="L5" s="117" t="s">
        <v>8145</v>
      </c>
    </row>
    <row r="6" spans="1:13">
      <c r="A6" s="117" t="s">
        <v>39132</v>
      </c>
      <c r="B6" s="117" t="str">
        <f>IFERROR(VLOOKUP(D6,DB!A:K,11,0),"")</f>
        <v>R5</v>
      </c>
      <c r="C6" s="117">
        <v>1</v>
      </c>
      <c r="D6" s="117" t="s">
        <v>33371</v>
      </c>
      <c r="E6" s="117" t="s">
        <v>39021</v>
      </c>
      <c r="F6" s="149">
        <v>45977.514803240738</v>
      </c>
      <c r="G6" s="119">
        <f t="shared" ca="1" si="2"/>
        <v>0.20636354167072568</v>
      </c>
      <c r="H6" s="149">
        <v>45977.468807870369</v>
      </c>
      <c r="I6" s="117" t="str">
        <f>IFERROR(VLOOKUP(D6,DB!A:F,6,0),"")</f>
        <v>SCECO</v>
      </c>
      <c r="J6" s="117" t="str">
        <f>IFERROR(VLOOKUP(D6,DB!A:G,7,0),"")</f>
        <v>Weak</v>
      </c>
      <c r="K6" s="117" t="s">
        <v>39133</v>
      </c>
      <c r="L6" s="117" t="str">
        <f>IFERROR(VLOOKUP(D6,DB!A:I,9,0),"")</f>
        <v>Latis</v>
      </c>
    </row>
    <row r="7" spans="1:13">
      <c r="A7" s="117"/>
      <c r="B7" s="117" t="str">
        <f>IFERROR(VLOOKUP(D7,DB!A:K,11,0),"")</f>
        <v/>
      </c>
      <c r="C7" s="117"/>
      <c r="D7" s="117"/>
      <c r="E7" s="117"/>
      <c r="F7" s="117"/>
      <c r="G7" s="119">
        <f t="shared" ca="1" si="2"/>
        <v>45977.721166782409</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45977.721166782409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45977.721166782409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45977.721166782409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45977.721166782409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45977.721166782409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45977.721166782409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45977.721166782409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45977.721166782409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45977.721166782409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45977.721166782409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45977.721166782409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45977.721166782409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45977.721166782409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45977.721166782409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45977.721166782409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45977.721166782409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45977.721166782409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45977.721166782409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45977.721166782409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45977.721166782409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45977.721166782409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45977.721166782409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45977.721166782409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45977.721166782409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45977.721166782409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45977.721166782409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45977.721166782409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45977.721166782409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45977.721166782409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45977.721166782409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45977.721166782409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45977.721166782409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45977.721166782409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45977.721166782409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45977.721166782409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45977.721166782409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45977.721166782409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45977.721166782409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45977.721166782409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45977.721166782409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45977.721166782409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45977.721166782409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45977.721166782409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45977.721166782409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45977.721166782409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45977.721166782409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45977.721166782409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45977.721166782409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45977.721166782409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45977.721166782409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45977.721166782409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45977.721166782409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45977.721166782409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45977.721166782409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45977.721166782409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45977.721166782409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45977.721166782409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45977.721166782409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45977.721166782409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45977.721166782409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45977.721166782409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45977.721166782409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45977.721166782409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45977.721166782409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45977.721166782409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45977.721166782409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45977.721166782409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45977.721166782409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45977.721166782409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45977.721166782409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45977.721166782409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45977.721166782409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45977.721166782409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45977.721166782409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45977.721166782409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45977.721166782409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45977.721166782409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45977.721166782409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45977.721166782409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45977.721166782409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45977.721166782409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45977.721166782409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45977.721166782409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45977.721166782409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45977.721166782409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45977.721166782409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45977.721166782409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45977.721166782409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45977.721166782409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45977.721166782409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45977.721166782409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45977.721166782409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45977.721166782409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45977.721166782409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45977.721166782409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45977.721166782409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45977.721166782409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45977.721166782409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45977.721166782409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45977.721166782409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45977.721166782409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45977.721166782409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45977.721166782409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45977.721166782409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45977.721166782409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45977.721166782409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45977.721166782409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45977.721166782409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45977.721166782409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45977.721166782409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45977.721166782409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45977.721166782409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45977.721166782409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45977.721166782409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45977.721166782409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45977.721166782409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45977.721166782409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45977.721166782409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45977.721166782409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45977.721166782409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45977.721166782409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45977.721166782409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45977.721166782409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45977.721166782409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45977.721166782409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45977.721166782409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45977.721166782409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45977.721166782409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45977.721166782409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45977.721166782409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45977.721166782409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45977.721166782409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45977.721166782409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45977.721166782409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45977.721166782409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45977.721166782409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45977.721166782409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45977.721166782409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45977.721166782409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45977.721166782409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45977.721166782409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45977.721166782409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45977.721166782409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45977.721166782409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45977.721166782409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45977.721166782409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45977.721166782409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45977.721166782409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45977.721166782409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45977.721166782409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45977.721166782409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45977.721166782409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45977.721166782409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45977.721166782409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45977.721166782409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45977.721166782409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45977.721166782409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45977.721166782409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45977.721166782409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45977.721166782409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45977.721166782409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45977.721166782409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45977.721166782409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39134</v>
      </c>
      <c r="B2" s="129" t="str">
        <f>IFERROR(VLOOKUP(D2,DB!A:K,11,0),"")</f>
        <v>R6</v>
      </c>
      <c r="C2" s="130">
        <v>8</v>
      </c>
      <c r="D2" s="148" t="s">
        <v>34882</v>
      </c>
      <c r="E2" s="117" t="s">
        <v>39024</v>
      </c>
      <c r="F2" s="131">
        <v>45977.605775462966</v>
      </c>
      <c r="G2" s="105">
        <f t="shared" ref="G2:G6" ca="1" si="0">IFERROR(NOW()-F2,"-")</f>
        <v>0.11539131944300607</v>
      </c>
      <c r="H2" s="131">
        <v>45977.605775462966</v>
      </c>
      <c r="I2" s="129" t="str">
        <f>IFERROR(VLOOKUP(D2,DB!A:F,6,0),"")</f>
        <v>Generator-SG</v>
      </c>
      <c r="J2" s="129" t="str">
        <f>IFERROR(VLOOKUP(D2,DB!A:G,7,0),"")</f>
        <v>Dead</v>
      </c>
      <c r="K2" s="132" t="s">
        <v>39135</v>
      </c>
      <c r="L2" s="133" t="str">
        <f>IFERROR(VLOOKUP(D2,DB!A:I,9,0),"")</f>
        <v>Latis</v>
      </c>
    </row>
    <row r="3" spans="1:16382" ht="31.5" customHeight="1">
      <c r="A3" s="128" t="s">
        <v>39136</v>
      </c>
      <c r="B3" s="129" t="str">
        <f>IFERROR(VLOOKUP(D3,DB!A:K,11,0),"")</f>
        <v>R6</v>
      </c>
      <c r="C3" s="130">
        <v>1</v>
      </c>
      <c r="D3" s="129" t="s">
        <v>37891</v>
      </c>
      <c r="E3" s="117" t="s">
        <v>39021</v>
      </c>
      <c r="F3" s="131"/>
      <c r="G3" s="105">
        <f t="shared" ca="1" si="0"/>
        <v>45977.721166782409</v>
      </c>
      <c r="H3" s="131">
        <v>45977.603217592594</v>
      </c>
      <c r="I3" s="129" t="str">
        <f>IFERROR(VLOOKUP(D3,DB!A:F,6,0),"")</f>
        <v>SCECO</v>
      </c>
      <c r="J3" s="129" t="str">
        <f>IFERROR(VLOOKUP(D3,DB!A:G,7,0),"")</f>
        <v>Dead</v>
      </c>
      <c r="K3" s="132" t="s">
        <v>39137</v>
      </c>
      <c r="L3" s="133" t="str">
        <f>IFERROR(VLOOKUP(D3,DB!A:I,9,0),"")</f>
        <v>Latis</v>
      </c>
    </row>
    <row r="4" spans="1:16382" ht="31.5" customHeight="1">
      <c r="A4" s="128" t="s">
        <v>39138</v>
      </c>
      <c r="B4" s="129" t="str">
        <f>IFERROR(VLOOKUP(D4,DB!A:K,11,0),"")</f>
        <v>R6</v>
      </c>
      <c r="C4" s="130">
        <v>1</v>
      </c>
      <c r="D4" s="129" t="s">
        <v>29057</v>
      </c>
      <c r="E4" s="117" t="s">
        <v>39021</v>
      </c>
      <c r="F4" s="131">
        <v>45977.649872685186</v>
      </c>
      <c r="G4" s="105">
        <f t="shared" ca="1" si="0"/>
        <v>7.1294097222562414E-2</v>
      </c>
      <c r="H4" s="131">
        <v>45977.649872685186</v>
      </c>
      <c r="I4" s="129" t="str">
        <f>IFERROR(VLOOKUP(D4,DB!A:F,6,0),"")</f>
        <v>SCECO</v>
      </c>
      <c r="J4" s="129" t="str">
        <f>IFERROR(VLOOKUP(D4,DB!A:G,7,0),"")</f>
        <v>Dead</v>
      </c>
      <c r="K4" s="132" t="s">
        <v>39139</v>
      </c>
      <c r="L4" s="133" t="str">
        <f>IFERROR(VLOOKUP(D4,DB!A:I,9,0),"")</f>
        <v>Latis</v>
      </c>
    </row>
    <row r="5" spans="1:16382" ht="31.5" customHeight="1">
      <c r="A5" s="128"/>
      <c r="B5" s="129" t="str">
        <f>IFERROR(VLOOKUP(D5,DB!A:K,11,0),"")</f>
        <v/>
      </c>
      <c r="C5" s="130"/>
      <c r="D5" s="129"/>
      <c r="E5" s="117"/>
      <c r="F5" s="131"/>
      <c r="G5" s="105">
        <f t="shared" ca="1" si="0"/>
        <v>45977.721166782409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45977.721166782409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45977.721166782409</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45977.721166782409</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R6</v>
      </c>
      <c r="C9" s="130"/>
      <c r="D9" s="129" t="s">
        <v>34290</v>
      </c>
      <c r="E9" s="117"/>
      <c r="F9" s="131"/>
      <c r="G9" s="105">
        <f t="shared" ca="1" si="1"/>
        <v>45977.721166782409</v>
      </c>
      <c r="H9" s="131"/>
      <c r="I9" s="129" t="str">
        <f>IFERROR(VLOOKUP(D9,DB!A:F,6,0),"")</f>
        <v>SCECO</v>
      </c>
      <c r="J9" s="129" t="str">
        <f>IFERROR(VLOOKUP(D9,DB!A:G,7,0),"")</f>
        <v>Weak</v>
      </c>
      <c r="K9" s="132"/>
      <c r="L9" s="133" t="str">
        <f>IFERROR(VLOOKUP(D9,DB!A:I,9,0),"")</f>
        <v>Latis</v>
      </c>
    </row>
    <row r="10" spans="1:16382" ht="31.5" customHeight="1">
      <c r="A10" s="128"/>
      <c r="B10" s="129" t="str">
        <f>IFERROR(VLOOKUP(D10,DB!A:K,11,0),"")</f>
        <v/>
      </c>
      <c r="C10" s="130"/>
      <c r="D10" s="129"/>
      <c r="E10" s="117"/>
      <c r="F10" s="131"/>
      <c r="G10" s="105">
        <f t="shared" ca="1" si="1"/>
        <v>45977.721166782409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45977.721166782409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45977.721166782409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45977.721166782409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45977.721166782409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45977.721166782409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45977.721166782409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45977.721166782409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45977.721166782409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45977.721166782409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45977.721166782409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45977.721166782409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45977.721166782409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45977.721166782409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45977.721166782409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45977.721166782409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45977.721166782409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45977.721166782409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45977.721166782409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45977.721166782409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45977.721166782409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45977.721166782409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45977.721166782409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45977.721166782409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45977.721166782409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45977.721166782409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45977.721166782409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45977.721166782409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45977.721166782409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45977.721166782409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45977.721166782409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45977.721166782409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45977.721166782409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45977.721166782409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45977.721166782409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45977.721166782409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45977.721166782409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45977.721166782409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45977.721166782409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45977.721166782409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45977.721166782409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45977.721166782409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45977.721166782409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45977.721166782409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45977.721166782409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45977.721166782409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45977.721166782409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45977.721166782409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45977.721166782409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45977.721166782409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45977.721166782409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45977.721166782409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45977.721166782409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45977.721166782409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45977.721166782409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45977.721166782409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45977.721166782409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45977.721166782409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45977.721166782409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45977.721166782409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45977.721166782409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45977.721166782409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45977.721166782409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45977.721166782409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45977.721166782409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45977.721166782409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45977.721166782409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45977.721166782409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45977.721166782409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45977.721166782409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45977.721166782409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45977.721166782409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45977.721166782409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45977.721166782409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45977.721166782409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45977.721166782409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45977.721166782409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45977.721166782409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45977.721166782409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45977.721166782409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45977.721166782409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45977.721166782409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45977.721166782409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45977.721166782409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45977.721166782409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45977.721166782409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45977.721166782409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45977.721166782409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45977.721166782409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45977.721166782409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45977.721166782409</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45977.721166782409</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45977.721166782409</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45977.721166782409</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45977.721166782409</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2025-11-16T14:19:52Z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