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166" documentId="13_ncr:1_{F6CB121F-512D-4AA6-A0C1-0FB36C537598}" xr6:coauthVersionLast="47" xr6:coauthVersionMax="47" xr10:uidLastSave="{12CF5253-A225-4504-85B3-1AE8935CD12D}"/>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3" i="4"/>
  <c r="I3" i="4"/>
  <c r="J3" i="4"/>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<sst xmlns="http://schemas.openxmlformats.org/spreadsheetml/2006/main" count="179025" uniqueCount="39104">
  <si>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</si>
  <si>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</si>
  <si>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</si>
  <si>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</si>
  <si>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</si>
  <si>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</si>
  <si>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</si>
  <si>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</si>
  <si>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</si>
  <si>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</si>
  <si>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</si>
  <si>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</si>
  <si>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</si>
  <si>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</si>
  <si>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</si>
  <si>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</si>
  <si>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</si>
  <si>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</si>
  <si>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</si>
  <si>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</si>
  <si>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</si>
  <si>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</si>
  <si>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</si>
  <si>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</si>
  <si>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</si>
  <si>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</si>
  <si>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</si>
  <si>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</si>
  <si>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</si>
  <si>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</si>
  <si>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</si>
  <si>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</si>
  <si>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</si>
  <si>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</si>
  <si>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</si>
  <si>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</si>
  <si>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</si>
  <si>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</si>
  <si>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</si>
  <si>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</si>
  <si>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</si>
  <si>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</si>
  <si>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</si>
  <si>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</si>
  <si>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</si>
  <si>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</si>
  <si>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</si>
  <si>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</si>
  <si>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</si>
  <si>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</si>
  <si>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</si>
  <si>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</si>
  <si>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</si>
  <si>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</si>
  <si>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</si>
  <si>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</si>
  <si>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</si>
  <si>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</si>
  <si>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</si>
  <si>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</si>
  <si>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</si>
  <si>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</si>
  <si>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</si>
  <si>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</si>
  <si>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</si>
  <si>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</si>
  <si>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</si>
  <si>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</si>
  <si>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</si>
  <si>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</si>
  <si>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</si>
  <si>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</si>
  <si>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</si>
  <si>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</si>
  <si>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</si>
  <si>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</si>
  <si>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</si>
  <si>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</si>
  <si>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</si>
  <si>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</si>
  <si>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</si>
  <si>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</si>
  <si>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</si>
  <si>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</si>
  <si>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</si>
  <si>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</si>
  <si>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</si>
  <si>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</si>
  <si>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</si>
  <si>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</si>
  <si>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</si>
  <si>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</si>
  <si>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</si>
  <si>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</si>
  <si>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</si>
  <si>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</si>
  <si>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</si>
  <si>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</si>
  <si>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</si>
  <si>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</si>
  <si>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</si>
  <si>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</si>
  <si>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</si>
  <si>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</si>
  <si>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</si>
  <si>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</si>
  <si>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</si>
  <si>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</si>
  <si>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</si>
  <si>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</si>
  <si>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</si>
  <si>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</si>
  <si>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</si>
  <si>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</si>
  <si>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</si>
  <si>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</si>
  <si>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</si>
  <si>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</si>
  <si>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</si>
  <si>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</si>
  <si>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</si>
  <si>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</si>
  <si>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</si>
  <si>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</si>
  <si>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</si>
  <si>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</si>
  <si>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</si>
  <si>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</si>
  <si>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</si>
  <si>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</si>
  <si>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</si>
  <si>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</si>
  <si>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</si>
  <si>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</si>
  <si>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</si>
  <si>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</si>
  <si>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</si>
  <si>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</si>
  <si>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</si>
  <si>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</si>
  <si>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</si>
  <si>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</si>
  <si>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</si>
  <si>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</si>
  <si>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</si>
  <si>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</si>
  <si>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</si>
  <si>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</si>
  <si>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</si>
  <si>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</si>
  <si>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</si>
  <si>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</si>
  <si>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</si>
  <si>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</si>
  <si>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</si>
  <si>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</si>
  <si>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</si>
  <si>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</si>
  <si>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</si>
  <si>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</si>
  <si>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</si>
  <si>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</si>
  <si>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</si>
  <si>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</si>
  <si>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</si>
  <si>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</si>
  <si>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</si>
  <si>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</si>
  <si>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</si>
  <si>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</si>
  <si>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</si>
  <si>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</si>
  <si>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</si>
  <si>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</si>
  <si>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</si>
  <si>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</si>
  <si>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</si>
  <si>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</si>
  <si>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</si>
  <si>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</si>
  <si>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</si>
  <si>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</si>
  <si>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</si>
  <si>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</si>
  <si>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</si>
  <si>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</si>
  <si>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</si>
  <si>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</si>
  <si>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</si>
  <si>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</si>
  <si>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</si>
  <si>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</si>
  <si>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</si>
  <si>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</si>
  <si>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</si>
  <si>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</si>
  <si>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</si>
  <si>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</si>
  <si>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</si>
  <si>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</si>
  <si>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</si>
  <si>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</si>
  <si>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</si>
  <si>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</si>
  <si>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</si>
  <si>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</si>
  <si>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</si>
  <si>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</si>
  <si>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</si>
  <si>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</si>
  <si>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</si>
  <si>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</si>
  <si>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</si>
  <si>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</si>
  <si>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</si>
  <si>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</si>
  <si>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</si>
  <si>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</si>
  <si>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</si>
  <si>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</si>
  <si>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</si>
  <si>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</si>
  <si>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</si>
  <si>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</si>
  <si>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</si>
  <si>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</si>
  <si>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</si>
  <si>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</si>
  <si>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</si>
  <si>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</si>
  <si>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</si>
  <si>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</si>
  <si>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</si>
  <si>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</si>
  <si>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</si>
  <si>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</si>
  <si>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</si>
  <si>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</si>
  <si>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</si>
  <si>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</si>
  <si>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</si>
  <si>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</si>
  <si>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</si>
  <si>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</si>
  <si>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</si>
  <si>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</si>
  <si>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</si>
  <si>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</si>
  <si>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</si>
  <si>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</si>
  <si>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</si>
  <si>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</si>
  <si>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</si>
  <si>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</si>
  <si>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</si>
  <si>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</si>
  <si>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</si>
  <si>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</si>
  <si>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</si>
  <si>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</si>
  <si>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</si>
  <si>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</si>
  <si>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</si>
  <si>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</si>
  <si>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</si>
  <si>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</si>
  <si>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</si>
  <si>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</si>
  <si>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</si>
  <si>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</si>
  <si>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</si>
  <si>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</si>
  <si>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</si>
  <si>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</si>
  <si>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</si>
  <si>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</si>
  <si>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</si>
  <si>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</si>
  <si>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</si>
  <si>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</si>
  <si>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</si>
  <si>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</si>
  <si>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</si>
  <si>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</si>
  <si>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</si>
  <si>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</si>
  <si>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</si>
  <si>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</si>
  <si>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</si>
  <si>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</si>
  <si>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</si>
  <si>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</si>
  <si>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</si>
  <si>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</si>
  <si>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</si>
  <si>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</si>
  <si>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</si>
  <si>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</si>
  <si>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</si>
  <si>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</si>
  <si>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</si>
  <si>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</si>
  <si>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</si>
  <si>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</si>
  <si>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</si>
  <si>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</si>
  <si>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</si>
  <si>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</si>
  <si>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</si>
  <si>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</si>
  <si>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</si>
  <si>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</si>
  <si>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</si>
  <si>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</si>
  <si>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</si>
  <si>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</si>
  <si>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</si>
  <si>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</si>
  <si>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</si>
  <si>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</si>
  <si>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</si>
  <si>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</si>
  <si>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</si>
  <si>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</si>
  <si>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</si>
  <si>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</si>
  <si>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</si>
  <si>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</si>
  <si>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</si>
  <si>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</si>
  <si>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</si>
  <si>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</si>
  <si>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</si>
  <si>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</si>
  <si>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</si>
  <si>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</si>
  <si>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</si>
  <si>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</si>
  <si>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</si>
  <si>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</si>
  <si>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</si>
  <si>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</si>
  <si>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</si>
  <si>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</si>
  <si>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</si>
  <si>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</si>
  <si>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</si>
  <si>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</si>
  <si>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</si>
  <si>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</si>
  <si>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</si>
  <si>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</si>
  <si>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</si>
  <si>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</si>
  <si>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</si>
  <si>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</si>
  <si>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</si>
  <si>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</si>
  <si>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</si>
  <si>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</si>
  <si>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</si>
  <si>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</si>
  <si>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</si>
  <si>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</si>
  <si>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</si>
  <si>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</si>
  <si>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</si>
  <si>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</si>
  <si>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</si>
  <si>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</si>
  <si>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</si>
  <si>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</si>
  <si>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</si>
  <si>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</si>
  <si>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</si>
  <si>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</si>
  <si>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</si>
  <si>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</si>
  <si>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</si>
  <si>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</si>
  <si>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</si>
  <si>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</si>
  <si>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</si>
  <si>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</si>
  <si>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</si>
  <si>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</si>
  <si>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</si>
  <si>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</si>
  <si>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</si>
  <si>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</si>
  <si>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</si>
  <si>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</si>
  <si>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</si>
  <si>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</si>
  <si>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</si>
  <si>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</si>
  <si>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</si>
  <si>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</si>
  <si>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</si>
  <si>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</si>
  <si>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</si>
  <si>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</si>
  <si>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</si>
  <si>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</si>
  <si>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</si>
  <si>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</si>
  <si>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</si>
  <si>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</si>
  <si>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</si>
  <si>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</si>
  <si>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</si>
  <si>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</si>
  <si>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</si>
  <si>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</si>
  <si>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</si>
  <si>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</si>
  <si>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</si>
  <si>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</si>
  <si>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</si>
  <si>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</si>
  <si>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</si>
  <si>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</si>
  <si>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</si>
  <si>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</si>
  <si>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</si>
  <si>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</si>
  <si>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</si>
  <si>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</si>
  <si>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</si>
  <si>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</si>
  <si>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</si>
  <si>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</si>
  <si>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</si>
  <si>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</si>
  <si>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</si>
  <si>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</si>
  <si>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</si>
  <si>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</si>
  <si>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</si>
  <si>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</si>
  <si>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</si>
  <si>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</si>
  <si>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</si>
  <si>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</si>
  <si>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</si>
  <si>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</si>
  <si>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</si>
  <si>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</si>
  <si>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</si>
  <si>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</si>
  <si>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</si>
  <si>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</si>
  <si>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</si>
  <si>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</si>
  <si>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</si>
  <si>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</si>
  <si>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</si>
  <si>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</si>
  <si>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</si>
  <si>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</si>
  <si>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</si>
  <si>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</si>
  <si>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</si>
  <si>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</si>
  <si>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</si>
  <si>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</si>
  <si>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</si>
  <si>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</si>
  <si>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</si>
  <si>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</si>
  <si>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</si>
  <si>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</si>
  <si>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</si>
  <si>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</si>
  <si>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</si>
  <si>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</si>
  <si>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</si>
  <si>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</si>
  <si>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</si>
  <si>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</si>
  <si>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</si>
  <si>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</si>
  <si>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</si>
  <si>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</si>
  <si>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</si>
  <si>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</si>
  <si>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</si>
  <si>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</si>
  <si>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</si>
  <si>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</si>
  <si>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</si>
  <si>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</si>
  <si>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</si>
  <si>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</si>
  <si>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</si>
  <si>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</si>
  <si>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</si>
  <si>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</si>
  <si>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</si>
  <si>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</si>
  <si>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</si>
  <si>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</si>
  <si>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</si>
  <si>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</si>
  <si>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</si>
  <si>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</si>
  <si>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</si>
  <si>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</si>
  <si>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</si>
  <si>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</si>
  <si>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</si>
  <si>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</si>
  <si>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</si>
  <si>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</si>
  <si>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</si>
  <si>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</si>
  <si>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</si>
  <si>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</si>
  <si>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</si>
  <si>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</si>
  <si>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</si>
  <si>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</si>
  <si>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</si>
  <si>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</si>
  <si>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</si>
  <si>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</si>
  <si>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</si>
  <si>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</si>
  <si>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</si>
  <si>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</si>
  <si>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</si>
  <si>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</si>
  <si>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</si>
  <si>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</si>
  <si>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</si>
  <si>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</si>
  <si>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</si>
  <si>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</si>
  <si>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</si>
  <si>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</si>
  <si>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</si>
  <si>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</si>
  <si>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</si>
  <si>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</si>
  <si>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</si>
  <si>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</si>
  <si>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</si>
  <si>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</si>
  <si>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</si>
  <si>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</si>
  <si>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</si>
  <si>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</si>
  <si>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</si>
  <si>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</si>
  <si>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</si>
  <si>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</si>
  <si>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</si>
  <si>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</si>
  <si>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</si>
  <si>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</si>
  <si>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</si>
  <si>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</si>
  <si>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</si>
  <si>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</si>
  <si>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</si>
  <si>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</si>
  <si>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</si>
  <si>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</si>
  <si>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</si>
  <si>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</si>
  <si>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</si>
  <si>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</si>
  <si>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</si>
  <si>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</si>
  <si>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</si>
  <si>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</si>
  <si>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</si>
  <si>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</si>
  <si>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</si>
  <si>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</si>
  <si>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</si>
  <si>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</si>
  <si>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</si>
  <si>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</si>
  <si>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</si>
  <si>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</si>
  <si>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</si>
  <si>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</si>
  <si>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</si>
  <si>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</si>
  <si>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</si>
  <si>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</si>
  <si>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</si>
  <si>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</si>
  <si>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</si>
  <si>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</si>
  <si>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</si>
  <si>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</si>
  <si>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</si>
  <si>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</si>
  <si>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</si>
  <si>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</si>
  <si>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</si>
  <si>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</si>
  <si>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</si>
  <si>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</si>
  <si>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</si>
  <si>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</si>
  <si>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</si>
  <si>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</si>
  <si>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</si>
  <si>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</si>
  <si>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</si>
  <si>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</si>
  <si>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</si>
  <si>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</si>
  <si>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</si>
  <si>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</si>
  <si>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</si>
  <si>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</si>
  <si>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</si>
  <si>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</si>
  <si>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</si>
  <si>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</si>
  <si>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</si>
  <si>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</si>
  <si>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</si>
  <si>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</si>
  <si>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</si>
  <si>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</si>
  <si>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</si>
  <si>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</si>
  <si>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</si>
  <si>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</si>
  <si>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</si>
  <si>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</si>
  <si>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</si>
  <si>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</si>
  <si>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</si>
  <si>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</si>
  <si>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</si>
  <si>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</si>
  <si>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</si>
  <si>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</si>
  <si>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</si>
  <si>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</si>
  <si>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</si>
  <si>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</si>
  <si>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</si>
  <si>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</si>
  <si>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</si>
  <si>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</si>
  <si>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</si>
  <si>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</si>
  <si>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</si>
  <si>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</si>
  <si>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</si>
  <si>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</si>
  <si>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</si>
  <si>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</si>
  <si>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</si>
  <si>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</si>
  <si>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</si>
  <si>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</si>
  <si>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</si>
  <si>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</si>
  <si>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</si>
  <si>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</si>
  <si>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</si>
  <si>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</si>
  <si>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</si>
  <si>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</si>
  <si>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</si>
  <si>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</si>
  <si>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</si>
  <si>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</si>
  <si>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</si>
  <si>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</si>
  <si>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</si>
  <si>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</si>
  <si>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</si>
  <si>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</si>
  <si>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</si>
  <si>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</si>
  <si>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</si>
  <si>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</si>
  <si>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</si>
  <si>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</si>
  <si>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</si>
  <si>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</si>
  <si>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</si>
  <si>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</si>
  <si>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</si>
  <si>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</si>
  <si>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</si>
  <si>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</si>
  <si>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</si>
  <si>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</si>
  <si>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</si>
  <si>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</si>
  <si>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</si>
  <si>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</si>
  <si>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</si>
  <si>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</si>
  <si>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</si>
  <si>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</si>
  <si>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</si>
  <si>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</si>
  <si>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</si>
  <si>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</si>
  <si>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</si>
  <si>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</si>
  <si>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</si>
  <si>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</si>
  <si>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</si>
  <si>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</si>
  <si>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</si>
  <si>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</si>
  <si>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</si>
  <si>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</si>
  <si>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</si>
  <si>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</si>
  <si>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</si>
  <si>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</si>
  <si>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</si>
  <si>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</si>
  <si>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</si>
  <si>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</si>
  <si>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</si>
  <si>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</si>
  <si>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</si>
  <si>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</si>
  <si>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</si>
  <si>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</si>
  <si>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</si>
  <si>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</si>
  <si>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</si>
  <si>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</si>
  <si>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</si>
  <si>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</si>
  <si>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</si>
  <si>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</si>
  <si>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</si>
  <si>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</si>
  <si>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</si>
  <si>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</si>
  <si>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</si>
  <si>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</si>
  <si>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</si>
  <si>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</si>
  <si>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</si>
  <si>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</si>
  <si>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</si>
  <si>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</si>
  <si>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</si>
  <si>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</si>
  <si>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</si>
  <si>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</si>
  <si>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</si>
  <si>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</si>
  <si>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</si>
  <si>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</si>
  <si>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</si>
  <si>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</si>
  <si>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</si>
  <si>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</si>
  <si>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</si>
  <si>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</si>
  <si>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</si>
  <si>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</si>
  <si>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</si>
  <si>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</si>
  <si>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</si>
  <si>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</si>
  <si>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</si>
  <si>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</si>
  <si>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</si>
  <si>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</si>
  <si>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</si>
  <si>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</si>
  <si>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</si>
  <si>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</si>
  <si>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</si>
  <si>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</si>
  <si>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</si>
  <si>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</si>
  <si>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</si>
  <si>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</si>
  <si>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</si>
  <si>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</si>
  <si>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</si>
  <si>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</si>
  <si>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</si>
  <si>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</si>
  <si>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</si>
  <si>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</si>
  <si>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</si>
  <si>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</si>
  <si>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</si>
  <si>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</si>
  <si>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</si>
  <si>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</si>
  <si>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</si>
  <si>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</si>
  <si>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</si>
  <si>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</si>
  <si>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</si>
  <si>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</si>
  <si>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</si>
  <si>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</si>
  <si>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</si>
  <si>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</si>
  <si>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</si>
  <si>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</si>
  <si>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</si>
  <si>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</si>
  <si>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</si>
  <si>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</si>
  <si>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</si>
  <si>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</si>
  <si>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</si>
  <si>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</si>
  <si>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</si>
  <si>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</si>
  <si>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</si>
  <si>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</si>
  <si>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</si>
  <si>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</si>
  <si>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</si>
  <si>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</si>
  <si>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</si>
  <si>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</si>
  <si>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</si>
  <si>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</si>
  <si>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</si>
  <si>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</si>
  <si>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</si>
  <si>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</si>
  <si>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</si>
  <si>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</si>
  <si>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</si>
  <si>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</si>
  <si>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</si>
  <si>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</si>
  <si>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</si>
  <si>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</si>
  <si>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</si>
  <si>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</si>
  <si>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</si>
  <si>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</si>
  <si>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</si>
  <si>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</si>
  <si>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</si>
  <si>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</si>
  <si>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</si>
  <si>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</si>
  <si>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</si>
  <si>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</si>
  <si>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</si>
  <si>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</si>
  <si>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</si>
  <si>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</si>
  <si>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</si>
  <si>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</si>
  <si>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</si>
  <si>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</si>
  <si>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</si>
  <si>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</si>
  <si>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</si>
  <si>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</si>
  <si>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</si>
  <si>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</si>
  <si>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</si>
  <si>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</si>
  <si>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</si>
  <si>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</si>
  <si>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</si>
  <si>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</si>
  <si>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</si>
  <si>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</si>
  <si>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</si>
  <si>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</si>
  <si>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</si>
  <si>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</si>
  <si>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</si>
  <si>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</si>
  <si>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</si>
  <si>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</si>
  <si>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</si>
  <si>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</si>
  <si>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</si>
  <si>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</si>
  <si>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</si>
  <si>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</si>
  <si>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</si>
  <si>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</si>
  <si>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</si>
  <si>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</si>
  <si>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</si>
  <si>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</si>
  <si>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</si>
  <si>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</si>
  <si>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</si>
  <si>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</si>
  <si>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</si>
  <si>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</si>
  <si>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</si>
  <si>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</si>
  <si>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</si>
  <si>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</si>
  <si>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</si>
  <si>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</si>
  <si>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</si>
  <si>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</si>
  <si>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</si>
  <si>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</si>
  <si>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</si>
  <si>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</si>
  <si>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</si>
  <si>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</si>
  <si>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</si>
  <si>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</si>
  <si>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</si>
  <si>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</si>
  <si>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</si>
  <si>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</si>
  <si>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</si>
  <si>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</si>
  <si>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</si>
  <si>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</si>
  <si>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</si>
  <si>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</si>
  <si>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</si>
  <si>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</si>
  <si>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</si>
  <si>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</si>
  <si>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</si>
  <si>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</si>
  <si>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</si>
  <si>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</si>
  <si>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</si>
  <si>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</si>
  <si>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</si>
  <si>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</si>
  <si>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</si>
  <si>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</si>
  <si>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</si>
  <si>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</si>
  <si>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</si>
  <si>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</si>
  <si>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</si>
  <si>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</si>
  <si>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</si>
  <si>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</si>
  <si>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</si>
  <si>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</si>
  <si>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</si>
  <si>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</si>
  <si>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</si>
  <si>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</si>
  <si>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</si>
  <si>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</si>
  <si>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</si>
  <si>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</si>
  <si>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</si>
  <si>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</si>
  <si>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</si>
  <si>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</si>
  <si>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</si>
  <si>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</si>
  <si>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</si>
  <si>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</si>
  <si>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</si>
  <si>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</si>
  <si>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</si>
  <si>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</si>
  <si>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</si>
  <si>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</si>
  <si>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</si>
  <si>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</si>
  <si>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</si>
  <si>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</si>
  <si>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</si>
  <si>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</si>
  <si>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</si>
  <si>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</si>
  <si>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</si>
  <si>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</si>
  <si>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</si>
  <si>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</si>
  <si>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</si>
  <si>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</si>
  <si>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</si>
  <si>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</si>
  <si>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</si>
  <si>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</si>
  <si>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</si>
  <si>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</si>
  <si>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</si>
  <si>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</si>
  <si>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</si>
  <si>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</si>
  <si>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</si>
  <si>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</si>
  <si>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</si>
  <si>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</si>
  <si>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</si>
  <si>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</si>
  <si>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</si>
  <si>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</si>
  <si>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</si>
  <si>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</si>
  <si>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</si>
  <si>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</si>
  <si>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</si>
  <si>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</si>
  <si>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</si>
  <si>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</si>
  <si>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</si>
  <si>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</si>
  <si>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</si>
  <si>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</si>
  <si>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</si>
  <si>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</si>
  <si>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</si>
  <si>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</si>
  <si>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</si>
  <si>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</si>
  <si>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</si>
  <si>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</si>
  <si>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</si>
  <si>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</si>
  <si>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</si>
  <si>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</si>
  <si>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</si>
  <si>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</si>
  <si>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</si>
  <si>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</si>
  <si>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</si>
  <si>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</si>
  <si>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</si>
  <si>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</si>
  <si>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</si>
  <si>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</si>
  <si>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</si>
  <si>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</si>
  <si>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</si>
  <si>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</si>
  <si>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</si>
  <si>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</si>
  <si>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</si>
  <si>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</si>
  <si>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</si>
  <si>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</si>
  <si>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</si>
  <si>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</si>
  <si>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</si>
  <si>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</si>
  <si>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</si>
  <si>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</si>
  <si>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</si>
  <si>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</si>
  <si>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</si>
  <si>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</si>
  <si>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</si>
  <si>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</si>
  <si>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</si>
  <si>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</si>
  <si>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</si>
  <si>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</si>
  <si>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</si>
  <si>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</si>
  <si>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</si>
  <si>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</si>
  <si>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</si>
  <si>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</si>
  <si>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</si>
  <si>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</si>
  <si>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</si>
  <si>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</si>
  <si>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</si>
  <si>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</si>
  <si>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</si>
  <si>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</si>
  <si>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</si>
  <si>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</si>
  <si>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</si>
  <si>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</si>
  <si>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</si>
  <si>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</si>
  <si>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</si>
  <si>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</si>
  <si>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</si>
  <si>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</si>
  <si>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</si>
  <si>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</si>
  <si>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</si>
  <si>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</si>
  <si>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</si>
  <si>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</si>
  <si>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</si>
  <si>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</si>
  <si>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</si>
  <si>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</si>
  <si>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</si>
  <si>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</si>
  <si>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</si>
  <si>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</si>
  <si>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</si>
  <si>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</si>
  <si>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</si>
  <si>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</si>
  <si>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</si>
  <si>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</si>
  <si>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</si>
  <si>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</si>
  <si>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</si>
  <si>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</si>
  <si>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</si>
  <si>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</si>
  <si>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</si>
  <si>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</si>
  <si>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</si>
  <si>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</si>
  <si>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</si>
  <si>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</si>
  <si>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</si>
  <si>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</si>
  <si>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</si>
  <si>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</si>
  <si>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</si>
  <si>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</si>
  <si>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</si>
  <si>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</si>
  <si>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</si>
  <si>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</si>
  <si>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</si>
  <si>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</si>
  <si>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</si>
  <si>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</si>
  <si>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</si>
  <si>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</si>
  <si>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</si>
  <si>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</si>
  <si>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</si>
  <si>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</si>
  <si>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</si>
  <si>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</si>
  <si>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</si>
  <si>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</si>
  <si>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</si>
  <si>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</si>
  <si>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</si>
  <si>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</si>
  <si>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</si>
  <si>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</si>
  <si>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</si>
  <si>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</si>
  <si>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</si>
  <si>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</si>
  <si>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</si>
  <si>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</si>
  <si>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</si>
  <si>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</si>
  <si>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</si>
  <si>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</si>
  <si>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</si>
  <si>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</si>
  <si>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</si>
  <si>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</si>
  <si>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</si>
  <si>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</si>
  <si>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</si>
  <si>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</si>
  <si>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</si>
  <si>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</si>
  <si>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</si>
  <si>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</si>
  <si>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</si>
  <si>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</si>
  <si>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</si>
  <si>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</si>
  <si>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</si>
  <si>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</si>
  <si>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</si>
  <si>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</si>
  <si>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</si>
  <si>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</si>
  <si>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</si>
  <si>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</si>
  <si>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</si>
  <si>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</si>
  <si>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</si>
  <si>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</si>
  <si>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</si>
  <si>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</si>
  <si>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</si>
  <si>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</si>
  <si>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</si>
  <si>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</si>
  <si>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</si>
  <si>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</si>
  <si>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</si>
  <si>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</si>
  <si>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</si>
  <si>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</si>
  <si>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</si>
  <si>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</si>
  <si>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</si>
  <si>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</si>
  <si>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</si>
  <si>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</si>
  <si>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</si>
  <si>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</si>
  <si>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</si>
  <si>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</si>
  <si>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</si>
  <si>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</si>
  <si>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</si>
  <si>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</si>
  <si>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</si>
  <si>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</si>
  <si>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</si>
  <si>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</si>
  <si>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</si>
  <si>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</si>
  <si>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</si>
  <si>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</si>
  <si>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</si>
  <si>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</si>
  <si>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</si>
  <si>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</si>
  <si>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</si>
  <si>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</si>
  <si>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</si>
  <si>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</si>
  <si>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</si>
  <si>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</si>
  <si>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</si>
  <si>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</si>
  <si>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</si>
  <si>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</si>
  <si>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</si>
  <si>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</si>
  <si>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</si>
  <si>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</si>
  <si>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</si>
  <si>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</si>
  <si>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</si>
  <si>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</si>
  <si>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</si>
  <si>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</si>
  <si>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</si>
  <si>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</si>
  <si>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</si>
  <si>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</si>
  <si>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</si>
  <si>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</si>
  <si>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</si>
  <si>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</si>
  <si>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</si>
  <si>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</si>
  <si>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</si>
  <si>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</si>
  <si>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</si>
  <si>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</si>
  <si>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</si>
  <si>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</si>
  <si>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</si>
  <si>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</si>
  <si>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</si>
  <si>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</si>
  <si>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</si>
  <si>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</si>
  <si>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</si>
  <si>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</si>
  <si>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</si>
  <si>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</si>
  <si>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</si>
  <si>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</si>
  <si>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</si>
  <si>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</si>
  <si>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</si>
  <si>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</si>
  <si>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</si>
  <si>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</si>
  <si>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</si>
  <si>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</si>
  <si>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</si>
  <si>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</si>
  <si>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</si>
  <si>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</si>
  <si>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</si>
  <si>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</si>
  <si>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</si>
  <si>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</si>
  <si>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</si>
  <si>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</si>
  <si>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</si>
  <si>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</si>
  <si>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</si>
  <si>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</si>
  <si>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</si>
  <si>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</si>
  <si>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</si>
  <si>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</si>
  <si>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</si>
  <si>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</si>
  <si>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</si>
  <si>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</si>
  <si>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</si>
  <si>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</si>
  <si>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</si>
  <si>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</si>
  <si>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</si>
  <si>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</si>
  <si>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</si>
  <si>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</si>
  <si>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</si>
  <si>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</si>
  <si>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</si>
  <si>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</si>
  <si>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</si>
  <si>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</si>
  <si>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</si>
  <si>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</si>
  <si>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</si>
  <si>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</si>
  <si>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</si>
  <si>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</si>
  <si>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</si>
  <si>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</si>
  <si>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</si>
  <si>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</si>
  <si>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</si>
  <si>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</si>
  <si>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</si>
  <si>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</si>
  <si>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</si>
  <si>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</si>
  <si>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</si>
  <si>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</si>
  <si>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</si>
  <si>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</si>
  <si>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</si>
  <si>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</si>
  <si>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</si>
  <si>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</si>
  <si>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</si>
  <si>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</si>
  <si>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</si>
  <si>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</si>
  <si>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</si>
  <si>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</si>
  <si>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</si>
  <si>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</si>
  <si>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</si>
  <si>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</si>
  <si>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</si>
  <si>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</si>
  <si>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</si>
  <si>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</si>
  <si>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</si>
  <si>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</si>
  <si>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</si>
  <si>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</si>
  <si>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</si>
  <si>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</si>
  <si>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</si>
  <si>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</si>
  <si>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</si>
  <si>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</si>
  <si>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</si>
  <si>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</si>
  <si>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</si>
  <si>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</si>
  <si>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</si>
  <si>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</si>
  <si>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</si>
  <si>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</si>
  <si>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</si>
  <si>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</si>
  <si>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</si>
  <si>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</si>
  <si>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</si>
  <si>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</si>
  <si>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</si>
  <si>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</si>
  <si>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</si>
  <si>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</si>
  <si>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</si>
  <si>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</si>
  <si>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</si>
  <si>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</si>
  <si>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</si>
  <si>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</si>
  <si>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</si>
  <si>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</si>
  <si>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</si>
  <si>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</si>
  <si>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</si>
  <si>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</si>
  <si>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</si>
  <si>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</si>
  <si>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</si>
  <si>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</si>
  <si>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</si>
  <si>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</si>
  <si>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</si>
  <si>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</si>
  <si>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</si>
  <si>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</si>
  <si>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</si>
  <si>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</si>
  <si>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</si>
  <si>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</si>
  <si>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</si>
  <si>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</si>
  <si>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</si>
  <si>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</si>
  <si>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</si>
  <si>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</si>
  <si>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</si>
  <si>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</si>
  <si>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</si>
  <si>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</si>
  <si>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</si>
  <si>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</si>
  <si>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</si>
  <si>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</si>
  <si>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</si>
  <si>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</si>
  <si>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</si>
  <si>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</si>
  <si>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</si>
  <si>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</si>
  <si>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</si>
  <si>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</si>
  <si>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</si>
  <si>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</si>
  <si>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</si>
  <si>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</si>
  <si>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</si>
  <si>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</si>
  <si>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</si>
  <si>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</si>
  <si>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</si>
  <si>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</si>
  <si>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</si>
  <si>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</si>
  <si>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</si>
  <si>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</si>
  <si>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</si>
  <si>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</si>
  <si>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</si>
  <si>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</si>
  <si>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</si>
  <si>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</si>
  <si>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</si>
  <si>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</si>
  <si>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</si>
  <si>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</si>
  <si>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</si>
  <si>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</si>
  <si>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</si>
  <si>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</si>
  <si>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</si>
  <si>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</si>
  <si>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</si>
  <si>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</si>
  <si>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</si>
  <si>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</si>
  <si>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</si>
  <si>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</si>
  <si>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</si>
  <si>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</si>
  <si>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</si>
  <si>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</si>
  <si>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</si>
  <si>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</si>
  <si>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</si>
  <si>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</si>
  <si>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</si>
  <si>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</si>
  <si>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</si>
  <si>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</si>
  <si>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</si>
  <si>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</si>
  <si>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</si>
  <si>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</si>
  <si>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</si>
  <si>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</si>
  <si>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</si>
  <si>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</si>
  <si>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</si>
  <si>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</si>
  <si>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</si>
  <si>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</si>
  <si>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</si>
  <si>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</si>
  <si>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</si>
  <si>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</si>
  <si>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</si>
  <si>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</si>
  <si>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</si>
  <si>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</si>
  <si>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</si>
  <si>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</si>
  <si>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</si>
  <si>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</si>
  <si>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</si>
  <si>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</si>
  <si>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</si>
  <si>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</si>
  <si>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</si>
  <si>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</si>
  <si>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</si>
  <si>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</si>
  <si>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</si>
  <si>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</si>
  <si>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</si>
  <si>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</si>
  <si>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</si>
  <si>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</si>
  <si>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</si>
  <si>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</si>
  <si>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</si>
  <si>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</si>
  <si>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</si>
  <si>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</si>
  <si>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</si>
  <si>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</si>
  <si>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</si>
  <si>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</si>
  <si>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</si>
  <si>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</si>
  <si>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</si>
  <si>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</si>
  <si>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</si>
  <si>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</si>
  <si>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</si>
  <si>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</si>
  <si>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</si>
  <si>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</si>
  <si>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</si>
  <si>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</si>
  <si>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</si>
  <si>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</si>
  <si>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</si>
  <si>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</si>
  <si>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</si>
  <si>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</si>
  <si>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</si>
  <si>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</si>
  <si>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</si>
  <si>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</si>
  <si>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</si>
  <si>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</si>
  <si>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</si>
  <si>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</si>
  <si>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</si>
  <si>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</si>
  <si>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</si>
  <si>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</si>
  <si>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</si>
  <si>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</si>
  <si>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</si>
  <si>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</si>
  <si>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</si>
  <si>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</si>
  <si>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</si>
  <si>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</si>
  <si>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</si>
  <si>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</si>
  <si>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</si>
  <si>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</si>
  <si>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</si>
  <si>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</si>
  <si>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</si>
  <si>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</si>
  <si>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</si>
  <si>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</si>
  <si>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</si>
  <si>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</si>
  <si>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</si>
  <si>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</si>
  <si>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</si>
  <si>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</si>
  <si>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</si>
  <si>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</si>
  <si>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</si>
  <si>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</si>
  <si>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</si>
  <si>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</si>
  <si>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</si>
  <si>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</si>
  <si>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</si>
  <si>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</si>
  <si>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</si>
  <si>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</si>
  <si>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</si>
  <si>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</si>
  <si>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</si>
  <si>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</si>
  <si>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</si>
  <si>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</si>
  <si>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</si>
  <si>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</si>
  <si>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</si>
  <si>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</si>
  <si>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</si>
  <si>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</si>
  <si>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</si>
  <si>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</si>
  <si>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</si>
  <si>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</si>
  <si>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</si>
  <si>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</si>
  <si>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</si>
  <si>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</si>
  <si>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</si>
  <si>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</si>
  <si>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</si>
  <si>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</si>
  <si>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</si>
  <si>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</si>
  <si>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</si>
  <si>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</si>
  <si>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</si>
  <si>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</si>
  <si>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</si>
  <si>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</si>
  <si>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</si>
  <si>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</si>
  <si>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</si>
  <si>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</si>
  <si>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</si>
  <si>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</si>
  <si>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</si>
  <si>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</si>
  <si>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</si>
  <si>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</si>
  <si>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</si>
  <si>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</si>
  <si>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</si>
  <si>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</si>
  <si>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</si>
  <si>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</si>
  <si>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</si>
  <si>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</si>
  <si>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</si>
  <si>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</si>
  <si>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</si>
  <si>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</si>
  <si>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</si>
  <si>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</si>
  <si>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</si>
  <si>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</si>
  <si>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</si>
  <si>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</si>
  <si>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</si>
  <si>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</si>
  <si>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</si>
  <si>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</si>
  <si>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</si>
  <si>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</si>
  <si>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</si>
  <si>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</si>
  <si>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</si>
  <si>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</si>
  <si>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</si>
  <si>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</si>
  <si>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</si>
  <si>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</si>
  <si>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</si>
  <si>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</si>
  <si>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</si>
  <si>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</si>
  <si>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</si>
  <si>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</si>
  <si>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</si>
  <si>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</si>
  <si>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</si>
  <si>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</si>
  <si>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</si>
  <si>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</si>
  <si>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</si>
  <si>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</si>
  <si>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</si>
  <si>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</si>
  <si>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</si>
  <si>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</si>
  <si>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</si>
  <si>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</si>
  <si>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</si>
  <si>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</si>
  <si>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</si>
  <si>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</si>
  <si>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</si>
  <si>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</si>
  <si>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</si>
  <si>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</si>
  <si>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</si>
  <si>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</si>
  <si>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</si>
  <si>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</si>
  <si>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</si>
  <si>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</si>
  <si>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</si>
  <si>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</si>
  <si>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</si>
  <si>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</si>
  <si>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</si>
  <si>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</si>
  <si>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</si>
  <si>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</si>
  <si>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</si>
  <si>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</si>
  <si>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</si>
  <si>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</si>
  <si>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</si>
  <si>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</si>
  <si>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</si>
  <si>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</si>
  <si>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</si>
  <si>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</si>
  <si>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</si>
  <si>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</si>
  <si>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</si>
  <si>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</si>
  <si>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</si>
  <si>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</si>
  <si>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</si>
  <si>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</si>
  <si>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</si>
  <si>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</si>
  <si>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</si>
  <si>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</si>
  <si>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</si>
  <si>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</si>
  <si>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</si>
  <si>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</si>
  <si>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</si>
  <si>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</si>
  <si>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</si>
  <si>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</si>
  <si>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</si>
  <si>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</si>
  <si>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</si>
  <si>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</si>
  <si>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</si>
  <si>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</si>
  <si>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</si>
  <si>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</si>
  <si>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</si>
  <si>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</si>
  <si>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</si>
  <si>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</si>
  <si>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</si>
  <si>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</si>
  <si>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</si>
  <si>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</si>
  <si>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</si>
  <si>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</si>
  <si>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</si>
  <si>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</si>
  <si>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</si>
  <si>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</si>
  <si>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</si>
  <si>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</si>
  <si>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</si>
  <si>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</si>
  <si>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</si>
  <si>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</si>
  <si>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</si>
  <si>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</si>
  <si>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</si>
  <si>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</si>
  <si>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</si>
  <si>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</si>
  <si>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</si>
  <si>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</si>
  <si>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</si>
  <si>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</si>
  <si>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</si>
  <si>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</si>
  <si>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</si>
  <si>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</si>
  <si>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</si>
  <si>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</si>
  <si>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</si>
  <si>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</si>
  <si>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</si>
  <si>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</si>
  <si>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</si>
  <si>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</si>
  <si>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</si>
  <si>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</si>
  <si>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</si>
  <si>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</si>
  <si>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</si>
  <si>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</si>
  <si>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</si>
  <si>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</si>
  <si>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</si>
  <si>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</si>
  <si>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</si>
  <si>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</si>
  <si>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</si>
  <si>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</si>
  <si>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</si>
  <si>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</si>
  <si>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</si>
  <si>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</si>
  <si>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</si>
  <si>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</si>
  <si>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</si>
  <si>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</si>
  <si>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</si>
  <si>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</si>
  <si>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</si>
  <si>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</si>
  <si>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</si>
  <si>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</si>
  <si>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</si>
  <si>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</si>
  <si>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</si>
  <si>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</si>
  <si>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</si>
  <si>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</si>
  <si>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</si>
  <si>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</si>
  <si>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</si>
  <si>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</si>
  <si>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</si>
  <si>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</si>
  <si>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</si>
  <si>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</si>
  <si>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</si>
  <si>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</si>
  <si>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</si>
  <si>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</si>
  <si>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</si>
  <si>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</si>
  <si>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</si>
  <si>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</si>
  <si>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</si>
  <si>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</si>
  <si>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</si>
  <si>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</si>
  <si>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</si>
  <si>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</si>
  <si>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</si>
  <si>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</si>
  <si>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</si>
  <si>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</si>
  <si>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</si>
  <si>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</si>
  <si>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</si>
  <si>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</si>
  <si>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</si>
  <si>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</si>
  <si>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</si>
  <si>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</si>
  <si>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</si>
  <si>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</si>
  <si>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</si>
  <si>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</si>
  <si>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</si>
  <si>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</si>
  <si>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</si>
  <si>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</si>
  <si>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</si>
  <si>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</si>
  <si>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</si>
  <si>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</si>
  <si>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</si>
  <si>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</si>
  <si>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</si>
  <si>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</si>
  <si>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</si>
  <si>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</si>
  <si>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</si>
  <si>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</si>
  <si>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</si>
  <si>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</si>
  <si>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</si>
  <si>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</si>
  <si>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</si>
  <si>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</si>
  <si>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</si>
  <si>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</si>
  <si>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</si>
  <si>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</si>
  <si>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</si>
  <si>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</si>
  <si>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</si>
  <si>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</si>
  <si>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</si>
  <si>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</si>
  <si>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</si>
  <si>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</si>
  <si>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</si>
  <si>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</si>
  <si>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</si>
  <si>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</si>
  <si>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</si>
  <si>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</si>
  <si>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</si>
  <si>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</si>
  <si>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</si>
  <si>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</si>
  <si>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</si>
  <si>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</si>
  <si>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</si>
  <si>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</si>
  <si>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</si>
  <si>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</si>
  <si>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</si>
  <si>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</si>
  <si>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</si>
  <si>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</si>
  <si>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</si>
  <si>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</si>
  <si>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</si>
  <si>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</si>
  <si>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</si>
  <si>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</si>
  <si>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</si>
  <si>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</si>
  <si>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</si>
  <si>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</si>
  <si>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</si>
  <si>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</si>
  <si>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</si>
  <si>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</si>
  <si>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</si>
  <si>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</si>
  <si>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</si>
  <si>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</si>
  <si>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</si>
  <si>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</si>
  <si>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</si>
  <si>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</si>
  <si>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</si>
  <si>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</si>
  <si>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</si>
  <si>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</si>
  <si>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</si>
  <si>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</si>
  <si>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</si>
  <si>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</si>
  <si>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</si>
  <si>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</si>
  <si>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</si>
  <si>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</si>
  <si>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</si>
  <si>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</si>
  <si>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</si>
  <si>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</si>
  <si>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</si>
  <si>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</si>
  <si>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</si>
  <si>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</si>
  <si>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</si>
  <si>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</si>
  <si>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</si>
  <si>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</si>
  <si>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</si>
  <si>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</si>
  <si>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</si>
  <si>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</si>
  <si>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</si>
  <si>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</si>
  <si>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</si>
  <si>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</si>
  <si>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</si>
  <si>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</si>
  <si>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</si>
  <si>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</si>
  <si>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</si>
  <si>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</si>
  <si>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</si>
  <si>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</si>
  <si>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</si>
  <si>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</si>
  <si>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</si>
  <si>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</si>
  <si>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</si>
  <si>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</si>
  <si>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</si>
  <si>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</si>
  <si>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</si>
  <si>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</si>
  <si>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</si>
  <si>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</si>
  <si>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</si>
  <si>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</si>
  <si>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</si>
  <si>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</si>
  <si>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</si>
  <si>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</si>
  <si>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</si>
  <si>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</si>
  <si>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</si>
  <si>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</si>
  <si>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</si>
  <si>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</si>
  <si>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</si>
  <si>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</si>
  <si>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</si>
  <si>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</si>
  <si>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</si>
  <si>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</si>
  <si>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</si>
  <si>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</si>
  <si>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</si>
  <si>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</si>
  <si>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</si>
  <si>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</si>
  <si>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</si>
  <si>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</si>
  <si>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</si>
  <si>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</si>
  <si>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</si>
  <si>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</si>
  <si>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</si>
  <si>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</si>
  <si>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</si>
  <si>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</si>
  <si>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</si>
  <si>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</si>
  <si>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</si>
  <si>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</si>
  <si>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</si>
  <si>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</si>
  <si>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</si>
  <si>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</si>
  <si>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</si>
  <si>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</si>
  <si>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</si>
  <si>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</si>
  <si>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</si>
  <si>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</si>
  <si>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</si>
  <si>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</si>
  <si>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</si>
  <si>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</si>
  <si>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</si>
  <si>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</si>
  <si>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</si>
  <si>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</si>
  <si>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</si>
  <si>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</si>
  <si>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</si>
  <si>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</si>
  <si>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</si>
  <si>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</si>
  <si>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</si>
  <si>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</si>
  <si>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</si>
  <si>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</si>
  <si>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</si>
  <si>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</si>
  <si>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</si>
  <si>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</si>
  <si>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</si>
  <si>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</si>
  <si>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</si>
  <si>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</si>
  <si>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</si>
  <si>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</si>
  <si>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</si>
  <si>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</si>
  <si>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</si>
  <si>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</si>
  <si>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</si>
  <si>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</si>
  <si>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</si>
  <si>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</si>
  <si>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</si>
  <si>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</si>
  <si>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</si>
  <si>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</si>
  <si>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</si>
  <si>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</si>
  <si>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</si>
  <si>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</si>
  <si>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</si>
  <si>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</si>
  <si>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</si>
  <si>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</si>
  <si>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</si>
  <si>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</si>
  <si>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</si>
  <si>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</si>
  <si>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</si>
  <si>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</si>
  <si>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</si>
  <si>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</si>
  <si>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</si>
  <si>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</si>
  <si>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</si>
  <si>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</si>
  <si>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</si>
  <si>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</si>
  <si>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</si>
  <si>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</si>
  <si>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</si>
  <si>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</si>
  <si>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</si>
  <si>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</si>
  <si>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</si>
  <si>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</si>
  <si>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</si>
  <si>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</si>
  <si>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</si>
  <si>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</si>
  <si>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</si>
  <si>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</si>
  <si>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</si>
  <si>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</si>
  <si>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</si>
  <si>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</si>
  <si>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</si>
  <si>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</si>
  <si>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</si>
  <si>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</si>
  <si>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</si>
  <si>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</si>
  <si>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</si>
  <si>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</si>
  <si>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</si>
  <si>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</si>
  <si>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</si>
  <si>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</si>
  <si>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</si>
  <si>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</si>
  <si>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</si>
  <si>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</si>
  <si>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</si>
  <si>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</si>
  <si>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</si>
  <si>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</si>
  <si>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</si>
  <si>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</si>
  <si>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</si>
  <si>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</si>
  <si>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</si>
  <si>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</si>
  <si>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</si>
  <si>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</si>
  <si>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</si>
  <si>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</si>
  <si>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</si>
  <si>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</si>
  <si>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</si>
  <si>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</si>
  <si>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</si>
  <si>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</si>
  <si>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</si>
  <si>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</si>
  <si>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</si>
  <si>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</si>
  <si>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</si>
  <si>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</si>
  <si>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</si>
  <si>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</si>
  <si>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</si>
  <si>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</si>
  <si>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</si>
  <si>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</si>
  <si>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</si>
  <si>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</si>
  <si>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</si>
  <si>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</si>
  <si>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</si>
  <si>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</si>
  <si>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</si>
  <si>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</si>
  <si>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</si>
  <si>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</si>
  <si>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</si>
  <si>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</si>
  <si>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</si>
  <si>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</si>
  <si>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</si>
  <si>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</si>
  <si>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</si>
  <si>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</si>
  <si>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</si>
  <si>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</si>
  <si>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</si>
  <si>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</si>
  <si>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</si>
  <si>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</si>
  <si>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</si>
  <si>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</si>
  <si>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</si>
  <si>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</si>
  <si>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</si>
  <si>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</si>
  <si>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</si>
  <si>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</si>
  <si>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</si>
  <si>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</si>
  <si>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</si>
  <si>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</si>
  <si>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</si>
  <si>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</si>
  <si>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</si>
  <si>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</si>
  <si>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</si>
  <si>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</si>
  <si>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</si>
  <si>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</si>
  <si>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</si>
  <si>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</si>
  <si>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</si>
  <si>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</si>
  <si>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</si>
  <si>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</si>
  <si>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</si>
  <si>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</si>
  <si>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</si>
  <si>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</si>
  <si>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</si>
  <si>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</si>
  <si>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</si>
  <si>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</si>
  <si>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</si>
  <si>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</si>
  <si>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</si>
  <si>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</si>
  <si>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</si>
  <si>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</si>
  <si>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</si>
  <si>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</si>
  <si>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</si>
  <si>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</si>
  <si>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</si>
  <si>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</si>
  <si>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</si>
  <si>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</si>
  <si>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</si>
  <si>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</si>
  <si>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</si>
  <si>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</si>
  <si>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</si>
  <si>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</si>
  <si>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</si>
  <si>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</si>
  <si>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</si>
  <si>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</si>
  <si>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</si>
  <si>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</si>
  <si>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</si>
  <si>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</si>
  <si>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</si>
  <si>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</si>
  <si>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</si>
  <si>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</si>
  <si>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</si>
  <si>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</si>
  <si>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</si>
  <si>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</si>
  <si>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</si>
  <si>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</si>
  <si>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</si>
  <si>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</si>
  <si>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</si>
  <si>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</si>
  <si>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</si>
  <si>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</si>
  <si>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</si>
  <si>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</si>
  <si>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</si>
  <si>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</si>
  <si>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</si>
  <si>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</si>
  <si>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</si>
  <si>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</si>
  <si>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</si>
  <si>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</si>
  <si>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</si>
  <si>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</si>
  <si>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</si>
  <si>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</si>
  <si>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</si>
  <si>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</si>
  <si>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</si>
  <si>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</si>
  <si>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</si>
  <si>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</si>
  <si>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</si>
  <si>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</si>
  <si>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</si>
  <si>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</si>
  <si>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</si>
  <si>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</si>
  <si>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</si>
  <si>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</si>
  <si>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</si>
  <si>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</si>
  <si>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</si>
  <si>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</si>
  <si>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</si>
  <si>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</si>
  <si>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</si>
  <si>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</si>
  <si>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</si>
  <si>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</si>
  <si>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</si>
  <si>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</si>
  <si>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</si>
  <si>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</si>
  <si>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</si>
  <si>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</si>
  <si>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</si>
  <si>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</si>
  <si>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</si>
  <si>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</si>
  <si>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</si>
  <si>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</si>
  <si>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</si>
  <si>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</si>
  <si>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</si>
  <si>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</si>
  <si>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</si>
  <si>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</si>
  <si>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</si>
  <si>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</si>
  <si>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</si>
  <si>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</si>
  <si>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</si>
  <si>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</si>
  <si>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</si>
  <si>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</si>
  <si>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</si>
  <si>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</si>
  <si>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</si>
  <si>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</si>
  <si>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</si>
  <si>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</si>
  <si>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</si>
  <si>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</si>
  <si>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</si>
  <si>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</si>
  <si>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</si>
  <si>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</si>
  <si>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</si>
  <si>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</si>
  <si>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</si>
  <si>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</si>
  <si>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</si>
  <si>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</si>
  <si>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</si>
  <si>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</si>
  <si>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</si>
  <si>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</si>
  <si>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</si>
  <si>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</si>
  <si>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</si>
  <si>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</si>
  <si>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</si>
  <si>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</si>
  <si>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</si>
  <si>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</si>
  <si>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</si>
  <si>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</si>
  <si>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</si>
  <si>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</si>
  <si>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</si>
  <si>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</si>
  <si>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</si>
  <si>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</si>
  <si>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</si>
  <si>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</si>
  <si>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</si>
  <si>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</si>
  <si>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</si>
  <si>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</si>
  <si>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</si>
  <si>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</si>
  <si>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</si>
  <si>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</si>
  <si>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</si>
  <si>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</si>
  <si>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</si>
  <si>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</si>
  <si>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</si>
  <si>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</si>
  <si>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</si>
  <si>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</si>
  <si>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</si>
  <si>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</si>
  <si>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</si>
  <si>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</si>
  <si>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</si>
  <si>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</si>
  <si>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</si>
  <si>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</si>
  <si>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</si>
  <si>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</si>
  <si>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</si>
  <si>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</si>
  <si>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</si>
  <si>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</si>
  <si>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</si>
  <si>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</si>
  <si>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</si>
  <si>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</si>
  <si>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</si>
  <si>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</si>
  <si>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</si>
  <si>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</si>
  <si>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</si>
  <si>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</si>
  <si>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</si>
  <si>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</si>
  <si>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</si>
  <si>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</si>
  <si>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</si>
  <si>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</si>
  <si>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</si>
  <si>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</si>
  <si>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</si>
  <si>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</si>
  <si>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</si>
  <si>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</si>
  <si>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</si>
  <si>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</si>
  <si>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</si>
  <si>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</si>
  <si>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</si>
  <si>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</si>
  <si>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</si>
  <si>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</si>
  <si>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</si>
  <si>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</si>
  <si>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</si>
  <si>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</si>
  <si>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</si>
  <si>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</si>
  <si>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</si>
  <si>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</si>
  <si>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</si>
  <si>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</si>
  <si>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</si>
  <si>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</si>
  <si>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</si>
  <si>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</si>
  <si>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</si>
  <si>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</si>
  <si>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</si>
  <si>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</si>
  <si>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</si>
  <si>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</si>
  <si>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</si>
  <si>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</si>
  <si>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</si>
  <si>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</si>
  <si>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</si>
  <si>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</si>
  <si>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</si>
  <si>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</si>
  <si>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</si>
  <si>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</si>
  <si>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</si>
  <si>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</si>
  <si>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</si>
  <si>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</si>
  <si>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</si>
  <si>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</si>
  <si>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</si>
  <si>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</si>
  <si>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</si>
  <si>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</si>
  <si>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</si>
  <si>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</si>
  <si>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</si>
  <si>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</si>
  <si>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</si>
  <si>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</si>
  <si>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</si>
  <si>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</si>
  <si>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</si>
  <si>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</si>
  <si>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</si>
  <si>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</si>
  <si>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</si>
  <si>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</si>
  <si>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</si>
  <si>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</si>
  <si>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</si>
  <si>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</si>
  <si>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</si>
  <si>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</si>
  <si>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</si>
  <si>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</si>
  <si>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</si>
  <si>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</si>
  <si>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</si>
  <si>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</si>
  <si>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</si>
  <si>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</si>
  <si>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</si>
  <si>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</si>
  <si>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</si>
  <si>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</si>
  <si>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</si>
  <si>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</si>
  <si>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</si>
  <si>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</si>
  <si>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</si>
  <si>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</si>
  <si>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</si>
  <si>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</si>
  <si>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</si>
  <si>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</si>
  <si>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</si>
  <si>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</si>
  <si>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</si>
  <si>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</si>
  <si>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</si>
  <si>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</si>
  <si>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</si>
  <si>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</si>
  <si>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</si>
  <si>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</si>
  <si>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</si>
  <si>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</si>
  <si>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</si>
  <si>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</si>
  <si>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</si>
  <si>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</si>
  <si>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</si>
  <si>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</si>
  <si>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</si>
  <si>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</si>
  <si>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</si>
  <si>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</si>
  <si>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</si>
  <si>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</si>
  <si>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</si>
  <si>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</si>
  <si>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</si>
  <si>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</si>
  <si>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</si>
  <si>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</si>
  <si>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</si>
  <si>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</si>
  <si>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</si>
  <si>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</si>
  <si>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</si>
  <si>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</si>
  <si>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</si>
  <si>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</si>
  <si>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</si>
  <si>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</si>
  <si>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</si>
  <si>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</si>
  <si>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</si>
  <si>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</si>
  <si>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</si>
  <si>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</si>
  <si>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</si>
  <si>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</si>
  <si>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</si>
  <si>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</si>
  <si>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</si>
  <si>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</si>
  <si>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</si>
  <si>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</si>
  <si>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</si>
  <si>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</si>
  <si>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</si>
  <si>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</si>
  <si>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</si>
  <si>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</si>
  <si>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</si>
  <si>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</si>
  <si>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</si>
  <si>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</si>
  <si>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</si>
  <si>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</si>
  <si>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</si>
  <si>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</si>
  <si>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</si>
  <si>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</si>
  <si>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</si>
  <si>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</si>
  <si>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</si>
  <si>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</si>
  <si>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</si>
  <si>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</si>
  <si>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</si>
  <si>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</si>
  <si>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</si>
  <si>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</si>
  <si>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</si>
  <si>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</si>
  <si>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</si>
  <si>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</si>
  <si>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</si>
  <si>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</si>
  <si>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</si>
  <si>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</si>
  <si>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</si>
  <si>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</si>
  <si>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</si>
  <si>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</si>
  <si>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</si>
  <si>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</si>
  <si>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</si>
  <si>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</si>
  <si>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</si>
  <si>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</si>
  <si>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</si>
  <si>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</si>
  <si>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</si>
  <si>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</si>
  <si>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</si>
  <si>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</si>
  <si>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</si>
  <si>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</si>
  <si>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</si>
  <si>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</si>
  <si>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</si>
  <si>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</si>
  <si>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</si>
  <si>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</si>
  <si>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</si>
  <si>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</si>
  <si>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</si>
  <si>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</si>
  <si>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</si>
  <si>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</si>
  <si>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</si>
  <si>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</si>
  <si>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</si>
  <si>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</si>
  <si>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</si>
  <si>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</si>
  <si>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</si>
  <si>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</si>
  <si>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</si>
  <si>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</si>
  <si>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</si>
  <si>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</si>
  <si>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</si>
  <si>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</si>
  <si>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</si>
  <si>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</si>
  <si>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</si>
  <si>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</si>
  <si>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</si>
  <si>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</si>
  <si>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</si>
  <si>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</si>
  <si>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</si>
  <si>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</si>
  <si>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</si>
  <si>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</si>
  <si>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</si>
  <si>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</si>
  <si>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</si>
  <si>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</si>
  <si>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</si>
  <si>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</si>
  <si>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</si>
  <si>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</si>
  <si>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</si>
  <si>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</si>
  <si>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</si>
  <si>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</si>
  <si>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</si>
  <si>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</si>
  <si>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</si>
  <si>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</si>
  <si>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</si>
  <si>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</si>
  <si>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</si>
  <si>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</si>
  <si>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</si>
  <si>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</si>
  <si>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</si>
  <si>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</si>
  <si>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</si>
  <si>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</si>
  <si>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</si>
  <si>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</si>
  <si>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</si>
  <si>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</si>
  <si>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</si>
  <si>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</si>
  <si>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</si>
  <si>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</si>
  <si>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</si>
  <si>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</si>
  <si>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</si>
  <si>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</si>
  <si>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</si>
  <si>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</si>
  <si>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</si>
  <si>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</si>
  <si>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</si>
  <si>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</si>
  <si>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</si>
  <si>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</si>
  <si>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</si>
  <si>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</si>
  <si>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</si>
  <si>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</si>
  <si>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</si>
  <si>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</si>
  <si>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</si>
  <si>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</si>
  <si>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</si>
  <si>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</si>
  <si>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</si>
  <si>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</si>
  <si>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</si>
  <si>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</si>
  <si>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</si>
  <si>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</si>
  <si>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</si>
  <si>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</si>
  <si>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</si>
  <si>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</si>
  <si>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</si>
  <si>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</si>
  <si>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</si>
  <si>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</si>
  <si>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</si>
  <si>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</si>
  <si>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</si>
  <si>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</si>
  <si>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</si>
  <si>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</si>
  <si>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</si>
  <si>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</si>
  <si>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</si>
  <si>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</si>
  <si>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</si>
  <si>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</si>
  <si>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</si>
  <si>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</si>
  <si>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</si>
  <si>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</si>
  <si>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</si>
  <si>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</si>
  <si>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</si>
  <si>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</si>
  <si>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</si>
  <si>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</si>
  <si>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</si>
  <si>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</si>
  <si>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</si>
  <si>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</si>
  <si>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</si>
  <si>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</si>
  <si>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</si>
  <si>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</si>
  <si>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</si>
  <si>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</si>
  <si>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</si>
  <si>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</si>
  <si>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</si>
  <si>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</si>
  <si>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</si>
  <si>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</si>
  <si>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</si>
  <si>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</si>
  <si>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</si>
  <si>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</si>
  <si>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</si>
  <si>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</si>
  <si>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</si>
  <si>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</si>
  <si>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</si>
  <si>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</si>
  <si>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</si>
  <si>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</si>
  <si>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</si>
  <si>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</si>
  <si>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</si>
  <si>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</si>
  <si>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</si>
  <si>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</si>
  <si>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</si>
  <si>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</si>
  <si>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</si>
  <si>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</si>
  <si>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</si>
  <si>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</si>
  <si>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</si>
  <si>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</si>
  <si>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</si>
  <si>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</si>
  <si>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</si>
  <si>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</si>
  <si>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</si>
  <si>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</si>
  <si>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</si>
  <si>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</si>
  <si>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</si>
  <si>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</si>
  <si>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</si>
  <si>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</si>
  <si>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</si>
  <si>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</si>
  <si>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</si>
  <si>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</si>
  <si>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</si>
  <si>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</si>
  <si>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</si>
  <si>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</si>
  <si>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</si>
  <si>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</si>
  <si>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</si>
  <si>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</si>
  <si>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</si>
  <si>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</si>
  <si>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</si>
  <si>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</si>
  <si>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</si>
  <si>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</si>
  <si>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</si>
  <si>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</si>
  <si>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</si>
  <si>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</si>
  <si>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</si>
  <si>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</si>
  <si>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</si>
  <si>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</si>
  <si>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</si>
  <si>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</si>
  <si>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</si>
  <si>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</si>
  <si>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</si>
  <si>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</si>
  <si>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</si>
  <si>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</si>
  <si>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</si>
  <si>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</si>
  <si>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</si>
  <si>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</si>
  <si>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</si>
  <si>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</si>
  <si>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</si>
  <si>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</si>
  <si>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</si>
  <si>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</si>
  <si>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</si>
  <si>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</si>
  <si>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</si>
  <si>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</si>
  <si>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</si>
  <si>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</si>
  <si>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</si>
  <si>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</si>
  <si>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</si>
  <si>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</si>
  <si>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</si>
  <si>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</si>
  <si>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</si>
  <si>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</si>
  <si>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</si>
  <si>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</si>
  <si>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</si>
  <si>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</si>
  <si>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</si>
  <si>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</si>
  <si>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</si>
  <si>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</si>
  <si>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</si>
  <si>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</si>
  <si>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</si>
  <si>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</si>
  <si>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</si>
  <si>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</si>
  <si>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</si>
  <si>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</si>
  <si>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</si>
  <si>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</si>
  <si>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</si>
  <si>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</si>
  <si>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</si>
  <si>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</si>
  <si>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</si>
  <si>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</si>
  <si>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</si>
  <si>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</si>
  <si>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</si>
  <si>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</si>
  <si>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</si>
  <si>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</si>
  <si>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</si>
  <si>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</si>
  <si>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</si>
  <si>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</si>
  <si>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</si>
  <si>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</si>
  <si>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</si>
  <si>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</si>
  <si>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</si>
  <si>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</si>
  <si>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</si>
  <si>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</si>
  <si>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</si>
  <si>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</si>
  <si>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</si>
  <si>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</si>
  <si>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</si>
  <si>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</si>
  <si>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</si>
  <si>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</si>
  <si>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</si>
  <si>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</si>
  <si>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</si>
  <si>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</si>
  <si>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</si>
  <si>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</si>
  <si>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</si>
  <si>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</si>
  <si>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</si>
  <si>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</si>
  <si>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</si>
  <si>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</si>
  <si>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</si>
  <si>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</si>
  <si>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</si>
  <si>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</si>
  <si>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</si>
  <si>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</si>
  <si>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</si>
  <si>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</si>
  <si>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</si>
  <si>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</si>
  <si>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</si>
  <si>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</si>
  <si>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</si>
  <si>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</si>
  <si>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</si>
  <si>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</si>
  <si>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</si>
  <si>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</si>
  <si>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</si>
  <si>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</si>
  <si>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</si>
  <si>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</si>
  <si>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</si>
  <si>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</si>
  <si>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</si>
  <si>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</si>
  <si>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</si>
  <si>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</si>
  <si>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</si>
  <si>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</si>
  <si>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</si>
  <si>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</si>
  <si>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</si>
  <si>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</si>
  <si>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</si>
  <si>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</si>
  <si>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</si>
  <si>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</si>
  <si>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</si>
  <si>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</si>
  <si>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</si>
  <si>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</si>
  <si>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</si>
  <si>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</si>
  <si>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</si>
  <si>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</si>
  <si>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</si>
  <si>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</si>
  <si>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</si>
  <si>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</si>
  <si>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</si>
  <si>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</si>
  <si>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</si>
  <si>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</si>
  <si>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</si>
  <si>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</si>
  <si>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</si>
  <si>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</si>
  <si>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</si>
  <si>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</si>
  <si>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</si>
  <si>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</si>
  <si>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</si>
  <si>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</si>
  <si>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</si>
  <si>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</si>
  <si>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</si>
  <si>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</si>
  <si>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</si>
  <si>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</si>
  <si>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</si>
  <si>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</si>
  <si>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</si>
  <si>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</si>
  <si>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</si>
  <si>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</si>
  <si>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</si>
  <si>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</si>
  <si>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</si>
  <si>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</si>
  <si>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</si>
  <si>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</si>
  <si>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</si>
  <si>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</si>
  <si>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</si>
  <si>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</si>
  <si>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</si>
  <si>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</si>
  <si>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</si>
  <si>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</si>
  <si>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</si>
  <si>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</si>
  <si>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</si>
  <si>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</si>
  <si>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</si>
  <si>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</si>
  <si>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</si>
  <si>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</si>
  <si>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</si>
  <si>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</si>
  <si>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</si>
  <si>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</si>
  <si>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</si>
  <si>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</si>
  <si>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</si>
  <si>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</si>
  <si>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</si>
  <si>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</si>
  <si>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</si>
  <si>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</si>
  <si>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</si>
  <si>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</si>
  <si>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</si>
  <si>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</si>
  <si>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</si>
  <si>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</si>
  <si>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</si>
  <si>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</si>
  <si>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</si>
  <si>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</si>
  <si>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</si>
  <si>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</si>
  <si>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</si>
  <si>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</si>
  <si>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</si>
  <si>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</si>
  <si>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</si>
  <si>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</si>
  <si>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</si>
  <si>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</si>
  <si>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</si>
  <si>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</si>
  <si>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</si>
  <si>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</si>
  <si>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</si>
  <si>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</si>
  <si>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</si>
  <si>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</si>
  <si>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</si>
  <si>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</si>
  <si>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</si>
  <si>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</si>
  <si>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</si>
  <si>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</si>
  <si>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</si>
  <si>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</si>
  <si>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</si>
  <si>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</si>
  <si>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</si>
  <si>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</si>
  <si>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</si>
  <si>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</si>
  <si>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</si>
  <si>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</si>
  <si>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</si>
  <si>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</si>
  <si>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</si>
  <si>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</si>
  <si>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</si>
  <si>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</si>
  <si>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</si>
  <si>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</si>
  <si>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</si>
  <si>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</si>
  <si>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</si>
  <si>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</si>
  <si>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</si>
  <si>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</si>
  <si>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</si>
  <si>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</si>
  <si>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</si>
  <si>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</si>
  <si>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</si>
  <si>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</si>
  <si>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</si>
  <si>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</si>
  <si>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</si>
  <si>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</si>
  <si>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</si>
  <si>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</si>
  <si>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</si>
  <si>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</si>
  <si>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</si>
  <si>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</si>
  <si>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</si>
  <si>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</si>
  <si>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</si>
  <si>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</si>
  <si>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</si>
  <si>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</si>
  <si>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</si>
  <si>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</si>
  <si>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</si>
  <si>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</si>
  <si>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</si>
  <si>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</si>
  <si>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</si>
  <si>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</si>
  <si>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</si>
  <si>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</si>
  <si>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</si>
  <si>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</si>
  <si>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</si>
  <si>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</si>
  <si>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</si>
  <si>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</si>
  <si>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</si>
  <si>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</si>
  <si>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</si>
  <si>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</si>
  <si>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</si>
  <si>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</si>
  <si>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</si>
  <si>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</si>
  <si>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</si>
  <si>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</si>
  <si>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</si>
  <si>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</si>
  <si>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</si>
  <si>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</si>
  <si>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</si>
  <si>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</si>
  <si>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</si>
  <si>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</si>
  <si>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</si>
  <si>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</si>
  <si>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</si>
  <si>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</si>
  <si>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</si>
  <si>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</si>
  <si>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</si>
  <si>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</si>
  <si>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</si>
  <si>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</si>
  <si>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</si>
  <si>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</si>
  <si>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</si>
  <si>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</si>
  <si>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</si>
  <si>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</si>
  <si>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</si>
  <si>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</si>
  <si>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</si>
  <si>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</si>
  <si>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</si>
  <si>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</si>
  <si>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</si>
  <si>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</si>
  <si>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</si>
  <si>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</si>
  <si>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</si>
  <si>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</si>
  <si>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</si>
  <si>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</si>
  <si>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</si>
  <si>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</si>
  <si>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</si>
  <si>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</si>
  <si>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</si>
  <si>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</si>
  <si>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</si>
  <si>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</si>
  <si>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</si>
  <si>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</si>
  <si>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</si>
  <si>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</si>
  <si>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</si>
  <si>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</si>
  <si>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</si>
  <si>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</si>
  <si>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</si>
  <si>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</si>
  <si>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</si>
  <si>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</si>
  <si>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</si>
  <si>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</si>
  <si>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</si>
  <si>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</si>
  <si>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</si>
  <si>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</si>
  <si>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</si>
  <si>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</si>
  <si>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</si>
  <si>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</si>
  <si>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</si>
  <si>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</si>
  <si>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</si>
  <si>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</si>
  <si>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</si>
  <si>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</si>
  <si>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</si>
  <si>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</si>
  <si>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</si>
  <si>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</si>
  <si>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</si>
  <si>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</si>
  <si>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</si>
  <si>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</si>
  <si>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</si>
  <si>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</si>
  <si>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</si>
  <si>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</si>
  <si>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</si>
  <si>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</si>
  <si>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</si>
  <si>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</si>
  <si>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</si>
  <si>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</si>
  <si>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</si>
  <si>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</si>
  <si>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</si>
  <si>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</si>
  <si>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</si>
  <si>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</si>
  <si>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</si>
  <si>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</si>
  <si>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</si>
  <si>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</si>
  <si>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</si>
  <si>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</si>
  <si>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</si>
  <si>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</si>
  <si>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</si>
  <si>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</si>
  <si>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</si>
  <si>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</si>
  <si>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</si>
  <si>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</si>
  <si>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</si>
  <si>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</si>
  <si>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</si>
  <si>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</si>
  <si>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</si>
  <si>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</si>
  <si>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</si>
  <si>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</si>
  <si>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</si>
  <si>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</si>
  <si>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</si>
  <si>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</si>
  <si>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</si>
  <si>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</si>
  <si>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</si>
  <si>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</si>
  <si>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</si>
  <si>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</si>
  <si>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</si>
  <si>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</si>
  <si>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</si>
  <si>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</si>
  <si>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</si>
  <si>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</si>
  <si>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</si>
  <si>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</si>
  <si>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</si>
  <si>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</si>
  <si>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</si>
  <si>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</si>
  <si>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</si>
  <si>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</si>
  <si>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</si>
  <si>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</si>
  <si>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</si>
  <si>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</si>
  <si>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</si>
  <si>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</si>
  <si>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</si>
  <si>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</si>
  <si>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</si>
  <si>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</si>
  <si>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</si>
  <si>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</si>
  <si>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</si>
  <si>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</si>
  <si>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</si>
  <si>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</si>
  <si>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</si>
  <si>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</si>
  <si>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</si>
  <si>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</si>
  <si>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</si>
  <si>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</si>
  <si>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</si>
  <si>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</si>
  <si>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</si>
  <si>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</si>
  <si>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</si>
  <si>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</si>
  <si>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</si>
  <si>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</si>
  <si>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</si>
  <si>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</si>
  <si>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</si>
  <si>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</si>
  <si>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</si>
  <si>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</si>
  <si>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</si>
  <si>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</si>
  <si>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</si>
  <si>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</si>
  <si>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</si>
  <si>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</si>
  <si>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</si>
  <si>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</si>
  <si>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</si>
  <si>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</si>
  <si>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</si>
  <si>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</si>
  <si>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</si>
  <si>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</si>
  <si>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</si>
  <si>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</si>
  <si>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</si>
  <si>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</si>
  <si>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</si>
  <si>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</si>
  <si>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</si>
  <si>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</si>
  <si>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</si>
  <si>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</si>
  <si>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</si>
  <si>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</si>
  <si>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</si>
  <si>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</si>
  <si>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</si>
  <si>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</si>
  <si>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</si>
  <si>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</si>
  <si>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</si>
  <si>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</si>
  <si>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</si>
  <si>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</si>
  <si>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</si>
  <si>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</si>
  <si>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</si>
  <si>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</si>
  <si>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</si>
  <si>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</si>
  <si>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</si>
  <si>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</si>
  <si>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</si>
  <si>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</si>
  <si>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</si>
  <si>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</si>
  <si>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</si>
  <si>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</si>
  <si>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</si>
  <si>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</si>
  <si>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</si>
  <si>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</si>
  <si>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</si>
  <si>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</si>
  <si>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</si>
  <si>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</si>
  <si>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</si>
  <si>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</si>
  <si>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</si>
  <si>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</si>
  <si>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</si>
  <si>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</si>
  <si>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</si>
  <si>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</si>
  <si>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</si>
  <si>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</si>
  <si>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</si>
  <si>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</si>
  <si>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</si>
  <si>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</si>
  <si>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</si>
  <si>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</si>
  <si>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</si>
  <si>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</si>
  <si>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</si>
  <si>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</si>
  <si>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</si>
  <si>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</si>
  <si>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</si>
  <si>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</si>
  <si>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</si>
  <si>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</si>
  <si>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</si>
  <si>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</si>
  <si>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</si>
  <si>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</si>
  <si>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</si>
  <si>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</si>
  <si>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</si>
  <si>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</si>
  <si>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</si>
  <si>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</si>
  <si>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</si>
  <si>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</si>
  <si>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</si>
  <si>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</si>
  <si>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</si>
  <si>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</si>
  <si>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</si>
  <si>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</si>
  <si>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</si>
  <si>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</si>
  <si>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</si>
  <si>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</si>
  <si>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</si>
  <si>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</si>
  <si>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</si>
  <si>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</si>
  <si>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</si>
  <si>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</si>
  <si>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</si>
  <si>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</si>
  <si>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</si>
  <si>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</si>
  <si>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</si>
  <si>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</si>
  <si>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</si>
  <si>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</si>
  <si>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</si>
  <si>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</si>
  <si>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</si>
  <si>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</si>
  <si>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</si>
  <si>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</si>
  <si>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</si>
  <si>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</si>
  <si>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</si>
  <si>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</si>
  <si>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</si>
  <si>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</si>
  <si>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</si>
  <si>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</si>
  <si>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</si>
  <si>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</si>
  <si>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</si>
  <si>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</si>
  <si>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</si>
  <si>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</si>
  <si>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</si>
  <si>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</si>
  <si>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</si>
  <si>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</si>
  <si>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</si>
  <si>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</si>
  <si>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</si>
  <si>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</si>
  <si>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</si>
  <si>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</si>
  <si>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</si>
  <si>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</si>
  <si>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</si>
  <si>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</si>
  <si>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</si>
  <si>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</si>
  <si>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</si>
  <si>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</si>
  <si>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</si>
  <si>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</si>
  <si>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</si>
  <si>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</si>
  <si>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</si>
  <si>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</si>
  <si>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</si>
  <si>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</si>
  <si>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</si>
  <si>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</si>
  <si>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</si>
  <si>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</si>
  <si>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</si>
  <si>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</si>
  <si>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</si>
  <si>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</si>
  <si>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</si>
  <si>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</si>
  <si>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</si>
  <si>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</si>
  <si>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</si>
  <si>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</si>
  <si>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</si>
  <si>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</si>
  <si>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</si>
  <si>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</si>
  <si>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</si>
  <si>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</si>
  <si>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</si>
  <si>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</si>
  <si>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</si>
  <si>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</si>
  <si>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</si>
  <si>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</si>
  <si>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</si>
  <si>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</si>
  <si>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</si>
  <si>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</si>
  <si>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</si>
  <si>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</si>
  <si>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</si>
  <si>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</si>
  <si>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</si>
  <si>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</si>
  <si>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</si>
  <si>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</si>
  <si>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</si>
  <si>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</si>
  <si>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</si>
  <si>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</si>
  <si>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</si>
  <si>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</si>
  <si>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</si>
  <si>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</si>
  <si>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</si>
  <si>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</si>
  <si>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</si>
  <si>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</si>
  <si>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</si>
  <si>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</si>
  <si>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</si>
  <si>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</si>
  <si>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</si>
  <si>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</si>
  <si>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</si>
  <si>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</si>
  <si>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</si>
  <si>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</si>
  <si>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</si>
  <si>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</si>
  <si>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</si>
  <si>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</si>
  <si>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</si>
  <si>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</si>
  <si>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</si>
  <si>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</si>
  <si>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</si>
  <si>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</si>
  <si>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</si>
  <si>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</si>
  <si>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</si>
  <si>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</si>
  <si>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</si>
  <si>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</si>
  <si>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</si>
  <si>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</si>
  <si>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</si>
  <si>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</si>
  <si>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</si>
  <si>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</si>
  <si>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</si>
  <si>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</si>
  <si>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</si>
  <si>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</si>
  <si>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</si>
  <si>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</si>
  <si>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</si>
  <si>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</si>
  <si>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</si>
  <si>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</si>
  <si>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</si>
  <si>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</si>
  <si>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</si>
  <si>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</si>
  <si>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</si>
  <si>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</si>
  <si>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</si>
  <si>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</si>
  <si>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</si>
  <si>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</si>
  <si>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</si>
  <si>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</si>
  <si>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</si>
  <si>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</si>
  <si>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</si>
  <si>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</si>
  <si>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</si>
  <si>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</si>
  <si>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</si>
  <si>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</si>
  <si>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</si>
  <si>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</si>
  <si>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</si>
  <si>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</si>
  <si>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</si>
  <si>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</si>
  <si>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</si>
  <si>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</si>
  <si>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</si>
  <si>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</si>
  <si>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</si>
  <si>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</si>
  <si>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</si>
  <si>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</si>
  <si>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</si>
  <si>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</si>
  <si>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</si>
  <si>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</si>
  <si>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</si>
  <si>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</si>
  <si>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</si>
  <si>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</si>
  <si>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</si>
  <si>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</si>
  <si>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</si>
  <si>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</si>
  <si>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</si>
  <si>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</si>
  <si>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</si>
  <si>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</si>
  <si>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</si>
  <si>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</si>
  <si>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</si>
  <si>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</si>
  <si>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</si>
  <si>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</si>
  <si>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</si>
  <si>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</si>
  <si>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</si>
  <si>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</si>
  <si>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</si>
  <si>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</si>
  <si>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</si>
  <si>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</si>
  <si>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</si>
  <si>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</si>
  <si>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</si>
  <si>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</si>
  <si>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</si>
  <si>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</si>
  <si>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</si>
  <si>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</si>
  <si>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</si>
  <si>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</si>
  <si>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</si>
  <si>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</si>
  <si>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</si>
  <si>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</si>
  <si>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</si>
  <si>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</si>
  <si>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</si>
  <si>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</si>
  <si>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</si>
  <si>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</si>
  <si>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</si>
  <si>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</si>
  <si>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</si>
  <si>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</si>
  <si>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</si>
  <si>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</si>
  <si>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</si>
  <si>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</si>
  <si>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</si>
  <si>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</si>
  <si>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</si>
  <si>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</si>
  <si>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</si>
  <si>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</si>
  <si>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</si>
  <si>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</si>
  <si>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</si>
  <si>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</si>
  <si>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</si>
  <si>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</si>
  <si>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</si>
  <si>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</si>
  <si>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</si>
  <si>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</si>
  <si>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</si>
  <si>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</si>
  <si>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</si>
  <si>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</si>
  <si>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</si>
  <si>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</si>
  <si>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</si>
  <si>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</si>
  <si>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</si>
  <si>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</si>
  <si>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</si>
  <si>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</si>
  <si>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</si>
  <si>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</si>
  <si>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</si>
  <si>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</si>
  <si>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</si>
  <si>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</si>
  <si>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</si>
  <si>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</si>
  <si>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</si>
  <si>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</si>
  <si>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</si>
  <si>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</si>
  <si>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</si>
  <si>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</si>
  <si>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</si>
  <si>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</si>
  <si>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</si>
  <si>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</si>
  <si>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</si>
  <si>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</si>
  <si>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</si>
  <si>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</si>
  <si>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</si>
  <si>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</si>
  <si>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</si>
  <si>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</si>
  <si>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</si>
  <si>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</si>
  <si>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</si>
  <si>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</si>
  <si>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</si>
  <si>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</si>
  <si>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</si>
  <si>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</si>
  <si>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</si>
  <si>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</si>
  <si>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</si>
  <si>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</si>
  <si>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</si>
  <si>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</si>
  <si>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</si>
  <si>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</si>
  <si>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</si>
  <si>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</si>
  <si>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</si>
  <si>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</si>
  <si>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</si>
  <si>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</si>
  <si>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</si>
  <si>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</si>
  <si>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</si>
  <si>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</si>
  <si>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</si>
  <si>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</si>
  <si>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</si>
  <si>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</si>
  <si>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</si>
  <si>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</si>
  <si>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</si>
  <si>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</si>
  <si>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</si>
  <si>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</si>
  <si>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</si>
  <si>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</si>
  <si>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</si>
  <si>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</si>
  <si>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</si>
  <si>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</si>
  <si>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</si>
  <si>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</si>
  <si>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</si>
  <si>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</si>
  <si>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</si>
  <si>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</si>
  <si>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</si>
  <si>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</si>
  <si>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</si>
  <si>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</si>
  <si>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</si>
  <si>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</si>
  <si>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</si>
  <si>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</si>
  <si>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</si>
  <si>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</si>
  <si>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</si>
  <si>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</si>
  <si>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</si>
  <si>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</si>
  <si>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</si>
  <si>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</si>
  <si>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</si>
  <si>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</si>
  <si>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</si>
  <si>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</si>
  <si>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</si>
  <si>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</si>
  <si>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</si>
  <si>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</si>
  <si>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</si>
  <si>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</si>
  <si>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</si>
  <si>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</si>
  <si>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</si>
  <si>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</si>
  <si>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</si>
  <si>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</si>
  <si>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</si>
  <si>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</si>
  <si>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</si>
  <si>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</si>
  <si>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</si>
  <si>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</si>
  <si>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</si>
  <si>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</si>
  <si>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</si>
  <si>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</si>
  <si>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</si>
  <si>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</si>
  <si>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</si>
  <si>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</si>
  <si>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</si>
  <si>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</si>
  <si>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</si>
  <si>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</si>
  <si>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</si>
  <si>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</si>
  <si>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</si>
  <si>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</si>
  <si>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</si>
  <si>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</si>
  <si>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</si>
  <si>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</si>
  <si>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</si>
  <si>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</si>
  <si>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</si>
  <si>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</si>
  <si>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</si>
  <si>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</si>
  <si>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</si>
  <si>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</si>
  <si>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</si>
  <si>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</si>
  <si>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</si>
  <si>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</si>
  <si>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</si>
  <si>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</si>
  <si>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</si>
  <si>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</si>
  <si>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</si>
  <si>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</si>
  <si>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</si>
  <si>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</si>
  <si>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</si>
  <si>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</si>
  <si>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</si>
  <si>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</si>
  <si>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</si>
  <si>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</si>
  <si>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</si>
  <si>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</si>
  <si>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</si>
  <si>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</si>
  <si>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</si>
  <si>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</si>
  <si>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</si>
  <si>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</si>
  <si>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</si>
  <si>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</si>
  <si>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</si>
  <si>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</si>
  <si>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</si>
  <si>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</si>
  <si>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</si>
  <si>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</si>
  <si>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</si>
  <si>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</si>
  <si>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</si>
  <si>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</si>
  <si>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</si>
  <si>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</si>
  <si>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</si>
  <si>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</si>
  <si>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</si>
  <si>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</si>
  <si>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</si>
  <si>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</si>
  <si>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</si>
  <si>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</si>
  <si>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</si>
  <si>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</si>
  <si>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</si>
  <si>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</si>
  <si>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</si>
  <si>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</si>
  <si>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</si>
  <si>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</si>
  <si>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</si>
  <si>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</si>
  <si>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</si>
  <si>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</si>
  <si>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</si>
  <si>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</si>
  <si>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</si>
  <si>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</si>
  <si>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</si>
  <si>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</si>
  <si>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</si>
  <si>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</si>
  <si>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</si>
  <si>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</si>
  <si>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</si>
  <si>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</si>
  <si>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</si>
  <si>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</si>
  <si>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</si>
  <si>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</si>
  <si>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</si>
  <si>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</si>
  <si>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</si>
  <si>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</si>
  <si>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</si>
  <si>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</si>
  <si>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</si>
  <si>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</si>
  <si>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</si>
  <si>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</si>
  <si>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</si>
  <si>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</si>
  <si>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</si>
  <si>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</si>
  <si>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</si>
  <si>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</si>
  <si>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</si>
  <si>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</si>
  <si>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</si>
  <si>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</si>
  <si>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</si>
  <si>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</si>
  <si>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</si>
  <si>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</si>
  <si>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</si>
  <si>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</si>
  <si>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</si>
  <si>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</si>
  <si>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</si>
  <si>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</si>
  <si>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</si>
  <si>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</si>
  <si>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</si>
  <si>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</si>
  <si>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</si>
  <si>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</si>
  <si>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</si>
  <si>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</si>
  <si>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</si>
  <si>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</si>
  <si>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</si>
  <si>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</si>
  <si>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</si>
  <si>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</si>
  <si>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</si>
  <si>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</si>
  <si>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</si>
  <si>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</si>
  <si>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</si>
  <si>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</si>
  <si>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</si>
  <si>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</si>
  <si>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</si>
  <si>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</si>
  <si>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</si>
  <si>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</si>
  <si>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</si>
  <si>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</si>
  <si>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</si>
  <si>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</si>
  <si>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</si>
  <si>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</si>
  <si>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</si>
  <si>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</si>
  <si>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</si>
  <si>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</si>
  <si>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</si>
  <si>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</si>
  <si>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</si>
  <si>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</si>
  <si>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</si>
  <si>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</si>
  <si>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</si>
  <si>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</si>
  <si>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</si>
  <si>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</si>
  <si>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</si>
  <si>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</si>
  <si>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</si>
  <si>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</si>
  <si>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</si>
  <si>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</si>
  <si>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</si>
  <si>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</si>
  <si>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</si>
  <si>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</si>
  <si>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</si>
  <si>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</si>
  <si>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</si>
  <si>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</si>
  <si>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</si>
  <si>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</si>
  <si>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</si>
  <si>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</si>
  <si>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</si>
  <si>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</si>
  <si>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</si>
  <si>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</si>
  <si>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</si>
  <si>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</si>
  <si>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</si>
  <si>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</si>
  <si>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</si>
  <si>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</si>
  <si>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</si>
  <si>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</si>
  <si>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</si>
  <si>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</si>
  <si>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</si>
  <si>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</si>
  <si>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</si>
  <si>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</si>
  <si>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</si>
  <si>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</si>
  <si>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</si>
  <si>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</si>
  <si>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</si>
  <si>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</si>
  <si>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</si>
  <si>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</si>
  <si>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</si>
  <si>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</si>
  <si>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</si>
  <si>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</si>
  <si>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</si>
  <si>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</si>
  <si>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</si>
  <si>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</si>
  <si>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</si>
  <si>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</si>
  <si>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</si>
  <si>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</si>
  <si>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</si>
  <si>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</si>
  <si>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</si>
  <si>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</si>
  <si>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</si>
  <si>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</si>
  <si>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</si>
  <si>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</si>
  <si>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</si>
  <si>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</si>
  <si>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</si>
  <si>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</si>
  <si>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</si>
  <si>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</si>
  <si>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</si>
  <si>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</si>
  <si>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</si>
  <si>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</si>
  <si>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</si>
  <si>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</si>
  <si>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</si>
  <si>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</si>
  <si>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</si>
  <si>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</si>
  <si>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</si>
  <si>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</si>
  <si>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</si>
  <si>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</si>
  <si>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</si>
  <si>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</si>
  <si>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</si>
  <si>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</si>
  <si>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</si>
  <si>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</si>
  <si>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</si>
  <si>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</si>
  <si>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</si>
  <si>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</si>
  <si>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</si>
  <si>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</si>
  <si>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</si>
  <si>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</si>
  <si>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</si>
  <si>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</si>
  <si>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</si>
  <si>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</si>
  <si>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</si>
  <si>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</si>
  <si>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</si>
  <si>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</si>
  <si>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</si>
  <si>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</si>
  <si>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</si>
  <si>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</si>
  <si>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</si>
  <si>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</si>
  <si>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</si>
  <si>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</si>
  <si>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</si>
  <si>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</si>
  <si>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</si>
  <si>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</si>
  <si>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</si>
  <si>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</si>
  <si>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</si>
  <si>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</si>
  <si>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</si>
  <si>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</si>
  <si>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</si>
  <si>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</si>
  <si>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</si>
  <si>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</si>
  <si>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</si>
  <si>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</si>
  <si>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</si>
  <si>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</si>
  <si>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</si>
  <si>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</si>
  <si>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</si>
  <si>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</si>
  <si>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</si>
  <si>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</si>
  <si>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</si>
  <si>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</si>
  <si>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</si>
  <si>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</si>
  <si>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</si>
  <si>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</si>
  <si>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</si>
  <si>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</si>
  <si>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</si>
  <si>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</si>
  <si>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</si>
  <si>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</si>
  <si>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</si>
  <si>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</si>
  <si>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</si>
  <si>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</si>
  <si>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</si>
  <si>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</si>
  <si>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</si>
  <si>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</si>
  <si>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</si>
  <si>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</si>
  <si>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</si>
  <si>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</si>
  <si>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</si>
  <si>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</si>
  <si>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</si>
  <si>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</si>
  <si>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</si>
  <si>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</si>
  <si>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</si>
  <si>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</si>
  <si>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</si>
  <si>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</si>
  <si>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</si>
  <si>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</si>
  <si>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</si>
  <si>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</si>
  <si>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</si>
  <si>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</si>
  <si>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</si>
  <si>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</si>
  <si>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</si>
  <si>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</si>
  <si>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</si>
  <si>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</si>
  <si>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</si>
  <si>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</si>
  <si>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</si>
  <si>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</si>
  <si>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</si>
  <si>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</si>
  <si>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</si>
  <si>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</si>
  <si>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</si>
  <si>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</si>
  <si>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</si>
  <si>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</si>
  <si>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</si>
  <si>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</si>
  <si>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</si>
  <si>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</si>
  <si>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</si>
  <si>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</si>
  <si>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</si>
  <si>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</si>
  <si>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</si>
  <si>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</si>
  <si>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</si>
  <si>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</si>
  <si>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</si>
  <si>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</si>
  <si>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</si>
  <si>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</si>
  <si>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</si>
  <si>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</si>
  <si>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</si>
  <si>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</si>
  <si>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</si>
  <si>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</si>
  <si>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</si>
  <si>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</si>
  <si>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</si>
  <si>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</si>
  <si>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</si>
  <si>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</si>
  <si>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</si>
  <si>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</si>
  <si>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</si>
  <si>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</si>
  <si>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</si>
  <si>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</si>
  <si>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</si>
  <si>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</si>
  <si>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</si>
  <si>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</si>
  <si>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</si>
  <si>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</si>
  <si>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</si>
  <si>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</si>
  <si>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</si>
  <si>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</si>
  <si>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</si>
  <si>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</si>
  <si>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</si>
  <si>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</si>
  <si>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</si>
  <si>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</si>
  <si>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</si>
  <si>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</si>
  <si>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</si>
  <si>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</si>
  <si>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</si>
  <si>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</si>
  <si>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</si>
  <si>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</si>
  <si>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</si>
  <si>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</si>
  <si>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</si>
  <si>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</si>
  <si>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</si>
  <si>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</si>
  <si>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</si>
  <si>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</si>
  <si>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</si>
  <si>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</si>
  <si>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</si>
  <si>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</si>
  <si>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</si>
  <si>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</si>
  <si>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</si>
  <si>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</si>
  <si>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</si>
  <si>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</si>
  <si>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</si>
  <si>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</si>
  <si>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</si>
  <si>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</si>
  <si>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</si>
  <si>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</si>
  <si>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</si>
  <si>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</si>
  <si>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</si>
  <si>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</si>
  <si>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</si>
  <si>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</si>
  <si>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</si>
  <si>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</si>
  <si>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</si>
  <si>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</si>
  <si>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</si>
  <si>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</si>
  <si>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</si>
  <si>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</si>
  <si>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</si>
  <si>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</si>
  <si>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</si>
  <si>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</si>
  <si>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</si>
  <si>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</si>
  <si>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</si>
  <si>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</si>
  <si>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</si>
  <si>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</si>
  <si>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</si>
  <si>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</si>
  <si>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</si>
  <si>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</si>
  <si>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</si>
  <si>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</si>
  <si>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</si>
  <si>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</si>
  <si>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</si>
  <si>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</si>
  <si>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</si>
  <si>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</si>
  <si>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</si>
  <si>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</si>
  <si>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</si>
  <si>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</si>
  <si>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</si>
  <si>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</si>
  <si>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</si>
  <si>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</si>
  <si>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</si>
  <si>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</si>
  <si>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</si>
  <si>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</si>
  <si>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</si>
  <si>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</si>
  <si>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</si>
  <si>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</si>
  <si>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</si>
  <si>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</si>
  <si>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</si>
  <si>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</si>
  <si>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</si>
  <si>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</si>
  <si>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</si>
  <si>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</si>
  <si>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</si>
  <si>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</si>
  <si>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</si>
  <si>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</si>
  <si>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</si>
  <si>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</si>
  <si>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</si>
  <si>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</si>
  <si>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</si>
  <si>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</si>
  <si>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</si>
  <si>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</si>
  <si>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</si>
  <si>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</si>
  <si>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</si>
  <si>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</si>
  <si>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</si>
  <si>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</si>
  <si>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</si>
  <si>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</si>
  <si>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</si>
  <si>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</si>
  <si>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</si>
  <si>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</si>
  <si>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</si>
  <si>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</si>
  <si>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</si>
  <si>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</si>
  <si>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</si>
  <si>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</si>
  <si>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</si>
  <si>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</si>
  <si>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</si>
  <si>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</si>
  <si>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</si>
  <si>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</si>
  <si>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</si>
  <si>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</si>
  <si>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</si>
  <si>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</si>
  <si>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</si>
  <si>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</si>
  <si>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</si>
  <si>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</si>
  <si>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</si>
  <si>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</si>
  <si>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</si>
  <si>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</si>
  <si>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</si>
  <si>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</si>
  <si>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</si>
  <si>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</si>
  <si>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</si>
  <si>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</si>
  <si>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</si>
  <si>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</si>
  <si>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</si>
  <si>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</si>
  <si>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</si>
  <si>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</si>
  <si>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</si>
  <si>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</si>
  <si>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</si>
  <si>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</si>
  <si>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</si>
  <si>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</si>
  <si>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</si>
  <si>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</si>
  <si>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</si>
  <si>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</si>
  <si>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</si>
  <si>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</si>
  <si>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</si>
  <si>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</si>
  <si>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</si>
  <si>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</si>
  <si>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</si>
  <si>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</si>
  <si>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</si>
  <si>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</si>
  <si>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</si>
  <si>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</si>
  <si>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</si>
  <si>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</si>
  <si>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</si>
  <si>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</si>
  <si>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</si>
  <si>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</si>
  <si>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</si>
  <si>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</si>
  <si>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</si>
  <si>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</si>
  <si>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</si>
  <si>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</si>
  <si>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</si>
  <si>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</si>
  <si>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</si>
  <si>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</si>
  <si>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</si>
  <si>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</si>
  <si>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</si>
  <si>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</si>
  <si>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</si>
  <si>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</si>
  <si>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</si>
  <si>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</si>
  <si>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</si>
  <si>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</si>
  <si>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</si>
  <si>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</si>
  <si>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</si>
  <si>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</si>
  <si>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</si>
  <si>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</si>
  <si>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</si>
  <si>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</si>
  <si>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</si>
  <si>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</si>
  <si>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</si>
  <si>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</si>
  <si>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</si>
  <si>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</si>
  <si>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</si>
  <si>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</si>
  <si>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</si>
  <si>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</si>
  <si>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</si>
  <si>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</si>
  <si>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</si>
  <si>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</si>
  <si>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</si>
  <si>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</si>
  <si>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</si>
  <si>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</si>
  <si>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</si>
  <si>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</si>
  <si>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</si>
  <si>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</si>
  <si>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</si>
  <si>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</si>
  <si>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</si>
  <si>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</si>
  <si>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</si>
  <si>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</si>
  <si>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</si>
  <si>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</si>
  <si>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</si>
  <si>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</si>
  <si>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</si>
  <si>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</si>
  <si>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</si>
  <si>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</si>
  <si>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</si>
  <si>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</si>
  <si>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</si>
  <si>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</si>
  <si>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</si>
  <si>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</si>
  <si>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</si>
  <si>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</si>
  <si>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</si>
  <si>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</si>
  <si>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</si>
  <si>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</si>
  <si>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</si>
  <si>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</si>
  <si>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</si>
  <si>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</si>
  <si>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</si>
  <si>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</si>
  <si>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</si>
  <si>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</si>
  <si>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</si>
  <si>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</si>
  <si>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</si>
  <si>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</si>
  <si>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</si>
  <si>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</si>
  <si>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</si>
  <si>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</si>
  <si>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</si>
  <si>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</si>
  <si>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</si>
  <si>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</si>
  <si>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</si>
  <si>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</si>
  <si>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</si>
  <si>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</si>
  <si>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</si>
  <si>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</si>
  <si>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</si>
  <si>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</si>
  <si>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</si>
  <si>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</si>
  <si>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</si>
  <si>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</si>
  <si>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</si>
  <si>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</si>
  <si>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</si>
  <si>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</si>
  <si>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</si>
  <si>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</si>
  <si>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</si>
  <si>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</si>
  <si>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</si>
  <si>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</si>
  <si>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</si>
  <si>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</si>
  <si>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</si>
  <si>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</si>
  <si>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</si>
  <si>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</si>
  <si>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</si>
  <si>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</si>
  <si>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</si>
  <si>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</si>
  <si>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</si>
  <si>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</si>
  <si>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</si>
  <si>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</si>
  <si>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</si>
  <si>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</si>
  <si>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</si>
  <si>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</si>
  <si>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</si>
  <si>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</si>
  <si>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</si>
  <si>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</si>
  <si>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</si>
  <si>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</si>
  <si>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</si>
  <si>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</si>
  <si>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</si>
  <si>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</si>
  <si>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</si>
  <si>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</si>
  <si>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</si>
  <si>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</si>
  <si>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</si>
  <si>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</si>
  <si>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</si>
  <si>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</si>
  <si>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</si>
  <si>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</si>
  <si>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</si>
  <si>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</si>
  <si>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</si>
  <si>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</si>
  <si>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</si>
  <si>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</si>
  <si>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</si>
  <si>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</si>
  <si>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</si>
  <si>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</si>
  <si>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</si>
  <si>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</si>
  <si>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</si>
  <si>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</si>
  <si>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</si>
  <si>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</si>
  <si>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</si>
  <si>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</si>
  <si>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</si>
  <si>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</si>
  <si>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</si>
  <si>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</si>
  <si>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</si>
  <si>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</si>
  <si>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</si>
  <si>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</si>
  <si>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</si>
  <si>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</si>
  <si>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</si>
  <si>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</si>
  <si>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</si>
  <si>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</si>
  <si>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</si>
  <si>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</si>
  <si>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</si>
  <si>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</si>
  <si>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</si>
  <si>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</si>
  <si>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</si>
  <si>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</si>
  <si>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</si>
  <si>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</si>
  <si>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</si>
  <si>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</si>
  <si>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</si>
  <si>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</si>
  <si>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</si>
  <si>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</si>
  <si>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</si>
  <si>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</si>
  <si>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</si>
  <si>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</si>
  <si>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</si>
  <si>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</si>
  <si>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</si>
  <si>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</si>
  <si>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</si>
  <si>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</si>
  <si>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</si>
  <si>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</si>
  <si>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</si>
  <si>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</si>
  <si>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</si>
  <si>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</si>
  <si>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</si>
  <si>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</si>
  <si>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</si>
  <si>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</si>
  <si>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</si>
  <si>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</si>
  <si>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</si>
  <si>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</si>
  <si>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</si>
  <si>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</si>
  <si>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</si>
  <si>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</si>
  <si>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</si>
  <si>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</si>
  <si>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</si>
  <si>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</si>
  <si>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</si>
  <si>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</si>
  <si>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</si>
  <si>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</si>
  <si>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</si>
  <si>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</si>
  <si>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</si>
  <si>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</si>
  <si>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</si>
  <si>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</si>
  <si>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</si>
  <si>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</si>
  <si>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</si>
  <si>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</si>
  <si>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</si>
  <si>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</si>
  <si>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</si>
  <si>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</si>
  <si>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</si>
  <si>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</si>
  <si>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</si>
  <si>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</si>
  <si>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</si>
  <si>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</si>
  <si>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</si>
  <si>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</si>
  <si>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</si>
  <si>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</si>
  <si>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</si>
  <si>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</si>
  <si>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</si>
  <si>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</si>
  <si>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</si>
  <si>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</si>
  <si>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</si>
  <si>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</si>
  <si>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</si>
  <si>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</si>
  <si>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</si>
  <si>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</si>
  <si>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</si>
  <si>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</si>
  <si>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</si>
  <si>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</si>
  <si>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</si>
  <si>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</si>
  <si>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</si>
  <si>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</si>
  <si>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</si>
  <si>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</si>
  <si>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</si>
  <si>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</si>
  <si>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</si>
  <si>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</si>
  <si>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</si>
  <si>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</si>
  <si>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</si>
  <si>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</si>
  <si>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</si>
  <si>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</si>
  <si>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</si>
  <si>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</si>
  <si>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</si>
  <si>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</si>
  <si>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</si>
  <si>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</si>
  <si>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</si>
  <si>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</si>
  <si>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</si>
  <si>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</si>
  <si>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</si>
  <si>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</si>
  <si>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</si>
  <si>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</si>
  <si>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</si>
  <si>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</si>
  <si>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</si>
  <si>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</si>
  <si>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</si>
  <si>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</si>
  <si>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</si>
  <si>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</si>
  <si>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</si>
  <si>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</si>
  <si>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</si>
  <si>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</si>
  <si>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</si>
  <si>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</si>
  <si>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</si>
  <si>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</si>
  <si>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</si>
  <si>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</si>
  <si>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</si>
  <si>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</si>
  <si>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</si>
  <si>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</si>
  <si>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</si>
  <si>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</si>
  <si>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</si>
  <si>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</si>
  <si>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</si>
  <si>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</si>
  <si>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</si>
  <si>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</si>
  <si>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</si>
  <si>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</si>
  <si>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</si>
  <si>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</si>
  <si>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</si>
  <si>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</si>
  <si>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</si>
  <si>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</si>
  <si>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</si>
  <si>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</si>
  <si>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</si>
  <si>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</si>
  <si>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</si>
  <si>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</si>
  <si>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</si>
  <si>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</si>
  <si>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</si>
  <si>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</si>
  <si>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</si>
  <si>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</si>
  <si>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</si>
  <si>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</si>
  <si>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</si>
  <si>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</si>
  <si>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</si>
  <si>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</si>
  <si>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</si>
  <si>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</si>
  <si>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</si>
  <si>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</si>
  <si>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</si>
  <si>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</si>
  <si>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</si>
  <si>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</si>
  <si>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</si>
  <si>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</si>
  <si>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</si>
  <si>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</si>
  <si>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</si>
  <si>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</si>
  <si>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</si>
  <si>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</si>
  <si>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</si>
  <si>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</si>
  <si>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</si>
  <si>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</si>
  <si>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</si>
  <si>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</si>
  <si>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</si>
  <si>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</si>
  <si>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</si>
  <si>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</si>
  <si>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</si>
  <si>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</si>
  <si>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</si>
  <si>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</si>
  <si>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</si>
  <si>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</si>
  <si>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</si>
  <si>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</si>
  <si>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</si>
  <si>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</si>
  <si>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</si>
  <si>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</si>
  <si>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</si>
  <si>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</si>
  <si>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</si>
  <si>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</si>
  <si>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</si>
  <si>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</si>
  <si>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</si>
  <si>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</si>
  <si>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</si>
  <si>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</si>
  <si>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</si>
  <si>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</si>
  <si>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</si>
  <si>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</si>
  <si>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</si>
  <si>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</si>
  <si>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</si>
  <si>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</si>
  <si>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</si>
  <si>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</si>
  <si>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</si>
  <si>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</si>
  <si>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</si>
  <si>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</si>
  <si>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</si>
  <si>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</si>
  <si>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</si>
  <si>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</si>
  <si>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</si>
  <si>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</si>
  <si>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</si>
  <si>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</si>
  <si>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</si>
  <si>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</si>
  <si>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</si>
  <si>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</si>
  <si>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</si>
  <si>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</si>
  <si>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</si>
  <si>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</si>
  <si>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</si>
  <si>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</si>
  <si>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</si>
  <si>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</si>
  <si>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</si>
  <si>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</si>
  <si>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</si>
  <si>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</si>
  <si>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</si>
  <si>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</si>
  <si>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</si>
  <si>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</si>
  <si>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</si>
  <si>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</si>
  <si>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</si>
  <si>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</si>
  <si>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</si>
  <si>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</si>
  <si>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</si>
  <si>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</si>
  <si>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</si>
  <si>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</si>
  <si>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</si>
  <si>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</si>
  <si>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</si>
  <si>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</si>
  <si>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</si>
  <si>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</si>
  <si>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</si>
  <si>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</si>
  <si>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</si>
  <si>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</si>
  <si>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</si>
  <si>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</si>
  <si>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</si>
  <si>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</si>
  <si>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</si>
  <si>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</si>
  <si>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</si>
  <si>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</si>
  <si>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</si>
  <si>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</si>
  <si>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</si>
  <si>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</si>
  <si>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</si>
  <si>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</si>
  <si>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</si>
  <si>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</si>
  <si>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</si>
  <si>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</si>
  <si>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</si>
  <si>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</si>
  <si>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</si>
  <si>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</si>
  <si>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</si>
  <si>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</si>
  <si>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</si>
  <si>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</si>
  <si>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</si>
  <si>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</si>
  <si>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</si>
  <si>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</si>
  <si>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</si>
  <si>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</si>
  <si>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</si>
  <si>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</si>
  <si>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</si>
  <si>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</si>
  <si>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</si>
  <si>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</si>
  <si>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</si>
  <si>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</si>
  <si>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</si>
  <si>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</si>
  <si>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</si>
  <si>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</si>
  <si>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</si>
  <si>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</si>
  <si>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</si>
  <si>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</si>
  <si>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</si>
  <si>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</si>
  <si>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</si>
  <si>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</si>
  <si>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</si>
  <si>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</si>
  <si>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</si>
  <si>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</si>
  <si>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</si>
  <si>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</si>
  <si>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</si>
  <si>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</si>
  <si>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</si>
  <si>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</si>
  <si>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</si>
  <si>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</si>
  <si>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</si>
  <si>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</si>
  <si>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</si>
  <si>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</si>
  <si>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</si>
  <si>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</si>
  <si>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</si>
  <si>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</si>
  <si>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</si>
  <si>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</si>
  <si>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</si>
  <si>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</si>
  <si>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</si>
  <si>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</si>
  <si>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</si>
  <si>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</si>
  <si>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</si>
  <si>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</si>
  <si>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</si>
  <si>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</si>
  <si>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</si>
  <si>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</si>
  <si>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</si>
  <si>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</si>
  <si>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</si>
  <si>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</si>
  <si>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</si>
  <si>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</si>
  <si>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</si>
  <si>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</si>
  <si>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</si>
  <si>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</si>
  <si>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</si>
  <si>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</si>
  <si>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</si>
  <si>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</si>
  <si>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</si>
  <si>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</si>
  <si>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</si>
  <si>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</si>
  <si>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</si>
  <si>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</si>
  <si>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</si>
  <si>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</si>
  <si>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</si>
  <si>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</si>
  <si>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</si>
  <si>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</si>
  <si>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</si>
  <si>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</si>
  <si>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</si>
  <si>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</si>
  <si>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</si>
  <si>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</si>
  <si>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</si>
  <si>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</si>
  <si>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</si>
  <si>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</si>
  <si>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</si>
  <si>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</si>
  <si>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</si>
  <si>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</si>
  <si>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</si>
  <si>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</si>
  <si>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</si>
  <si>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</si>
  <si>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</si>
  <si>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</si>
  <si>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</si>
  <si>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</si>
  <si>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</si>
  <si>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</si>
  <si>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</si>
  <si>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</si>
  <si>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</si>
  <si>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</si>
  <si>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</si>
  <si>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</si>
  <si>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</si>
  <si>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</si>
  <si>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</si>
  <si>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</si>
  <si>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</si>
  <si>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</si>
  <si>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</si>
  <si>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</si>
  <si>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</si>
  <si>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</si>
  <si>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</si>
  <si>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</si>
  <si>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</si>
  <si>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</si>
  <si>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</si>
  <si>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</si>
  <si>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</si>
  <si>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</si>
  <si>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</si>
  <si>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</si>
  <si>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</si>
  <si>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</si>
  <si>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</si>
  <si>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</si>
  <si>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</si>
  <si>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</si>
  <si>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</si>
  <si>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</si>
  <si>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</si>
  <si>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</si>
  <si>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</si>
  <si>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</si>
  <si>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</si>
  <si>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</si>
  <si>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</si>
  <si>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</si>
  <si>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</si>
  <si>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</si>
  <si>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</si>
  <si>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</si>
  <si>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</si>
  <si>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</si>
  <si>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</si>
  <si>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</si>
  <si>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</si>
  <si>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</si>
  <si>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</si>
  <si>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</si>
  <si>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</si>
  <si>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</si>
  <si>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</si>
  <si>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</si>
  <si>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</si>
  <si>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</si>
  <si>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</si>
  <si>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</si>
  <si>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</si>
  <si>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</si>
  <si>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</si>
  <si>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</si>
  <si>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</si>
  <si>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</si>
  <si>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</si>
  <si>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</si>
  <si>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</si>
  <si>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</si>
  <si>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</si>
  <si>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</si>
  <si>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</si>
  <si>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</si>
  <si>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</si>
  <si>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</si>
  <si>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</si>
  <si>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</si>
  <si>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</si>
  <si>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</si>
  <si>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</si>
  <si>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</si>
  <si>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</si>
  <si>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</si>
  <si>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</si>
  <si>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</si>
  <si>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</si>
  <si>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</si>
  <si>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</si>
  <si>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</si>
  <si>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</si>
  <si>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</si>
  <si>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</si>
  <si>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</si>
  <si>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</si>
  <si>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</si>
  <si>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</si>
  <si>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</si>
  <si>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</si>
  <si>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</si>
  <si>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</si>
  <si>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</si>
  <si>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</si>
  <si>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</si>
  <si>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</si>
  <si>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</si>
  <si>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</si>
  <si>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</si>
  <si>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</si>
  <si>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</si>
  <si>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</si>
  <si>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</si>
  <si>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</si>
  <si>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</si>
  <si>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</si>
  <si>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</si>
  <si>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</si>
  <si>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</si>
  <si>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</si>
  <si>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</si>
  <si>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</si>
  <si>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</si>
  <si>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</si>
  <si>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</si>
  <si>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</si>
  <si>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</si>
  <si>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</si>
  <si>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</si>
  <si>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</si>
  <si>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</si>
  <si>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</si>
  <si>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</si>
  <si>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</si>
  <si>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</si>
  <si>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</si>
  <si>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</si>
  <si>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</si>
  <si>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</si>
  <si>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</si>
  <si>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</si>
  <si>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</si>
  <si>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</si>
  <si>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</si>
  <si>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</si>
  <si>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</si>
  <si>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</si>
  <si>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</si>
  <si>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</si>
  <si>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</si>
  <si>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</si>
  <si>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</si>
  <si>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</si>
  <si>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</si>
  <si>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</si>
  <si>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</si>
  <si>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</si>
  <si>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</si>
  <si>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</si>
  <si>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</si>
  <si>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</si>
  <si>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</si>
  <si>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</si>
  <si>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</si>
  <si>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</si>
  <si>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</si>
  <si>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</si>
  <si>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</si>
  <si>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</si>
  <si>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</si>
  <si>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</si>
  <si>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</si>
  <si>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</si>
  <si>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</si>
  <si>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</si>
  <si>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</si>
  <si>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</si>
  <si>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</si>
  <si>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</si>
  <si>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</si>
  <si>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</si>
  <si>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</si>
  <si>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</si>
  <si>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</si>
  <si>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</si>
  <si>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</si>
  <si>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</si>
  <si>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</si>
  <si>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</si>
  <si>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</si>
  <si>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</si>
  <si>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</si>
  <si>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</si>
  <si>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</si>
  <si>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</si>
  <si>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</si>
  <si>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</si>
  <si>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</si>
  <si>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</si>
  <si>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</si>
  <si>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</si>
  <si>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</si>
  <si>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</si>
  <si>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</si>
  <si>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</si>
  <si>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</si>
  <si>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</si>
  <si>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</si>
  <si>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</si>
  <si>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</si>
  <si>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</si>
  <si>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</si>
  <si>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</si>
  <si>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</si>
  <si>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</si>
  <si>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</si>
  <si>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</si>
  <si>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</si>
  <si>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</si>
  <si>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</si>
  <si>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</si>
  <si>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</si>
  <si>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</si>
  <si>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</si>
  <si>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</si>
  <si>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</si>
  <si>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</si>
  <si>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</si>
  <si>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</si>
  <si>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</si>
  <si>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</si>
  <si>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</si>
  <si>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</si>
  <si>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</si>
  <si>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</si>
  <si>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</si>
  <si>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</si>
  <si>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</si>
  <si>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</si>
  <si>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</si>
  <si>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</si>
  <si>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</si>
  <si>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</si>
  <si>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</si>
  <si>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</si>
  <si>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</si>
  <si>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</si>
  <si>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</si>
  <si>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</si>
  <si>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</si>
  <si>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</si>
  <si>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</si>
  <si>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</si>
  <si>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</si>
  <si>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</si>
  <si>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</si>
  <si>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</si>
  <si>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</si>
  <si>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</si>
  <si>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</si>
  <si>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</si>
  <si>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</si>
  <si>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</si>
  <si>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</si>
  <si>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</si>
  <si>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</si>
  <si>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</si>
  <si>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</si>
  <si>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</si>
  <si>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</si>
  <si>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</si>
  <si>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</si>
  <si>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</si>
  <si>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</si>
  <si>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</si>
  <si>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</si>
  <si>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</si>
  <si>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</si>
  <si>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</si>
  <si>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</si>
  <si>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</si>
  <si>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</si>
  <si>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</si>
  <si>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</si>
  <si>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</si>
  <si>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</si>
  <si>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</si>
  <si>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</si>
  <si>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</si>
  <si>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</si>
  <si>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</si>
  <si>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</si>
  <si>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</si>
  <si>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</si>
  <si>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</si>
  <si>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</si>
  <si>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</si>
  <si>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</si>
  <si>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</si>
  <si>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</si>
  <si>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</si>
  <si>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</si>
  <si>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</si>
  <si>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</si>
  <si>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</si>
  <si>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</si>
  <si>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</si>
  <si>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</si>
  <si>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</si>
  <si>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</si>
  <si>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</si>
  <si>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</si>
  <si>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</si>
  <si>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</si>
  <si>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</si>
  <si>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</si>
  <si>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</si>
  <si>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</si>
  <si>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</si>
  <si>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</si>
  <si>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</si>
  <si>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</si>
  <si>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</si>
  <si>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</si>
  <si>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</si>
  <si>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</si>
  <si>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</si>
  <si>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</si>
  <si>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</si>
  <si>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</si>
  <si>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</si>
  <si>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</si>
  <si>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</si>
  <si>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</si>
  <si>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</si>
  <si>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</si>
  <si>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</si>
  <si>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</si>
  <si>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</si>
  <si>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</si>
  <si>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</si>
  <si>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</si>
  <si>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</si>
  <si>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</si>
  <si>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</si>
  <si>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</si>
  <si>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</si>
  <si>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</si>
  <si>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</si>
  <si>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</si>
  <si>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</si>
  <si>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</si>
  <si>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</si>
  <si>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</si>
  <si>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</si>
  <si>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</si>
  <si>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</si>
  <si>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</si>
  <si>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</si>
  <si>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</si>
  <si>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</si>
  <si>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</si>
  <si>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</si>
  <si>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</si>
  <si>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</si>
  <si>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</si>
  <si>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</si>
  <si>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</si>
  <si>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</si>
  <si>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</si>
  <si>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</si>
  <si>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</si>
  <si>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</si>
  <si>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</si>
  <si>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</si>
  <si>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</si>
  <si>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</si>
  <si>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</si>
  <si>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</si>
  <si>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</si>
  <si>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</si>
  <si>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</si>
  <si>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</si>
  <si>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</si>
  <si>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</si>
  <si>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</si>
  <si>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</si>
  <si>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</si>
  <si>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</si>
  <si>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</si>
  <si>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</si>
  <si>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</si>
  <si>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</si>
  <si>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</si>
  <si>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</si>
  <si>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</si>
  <si>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</si>
  <si>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</si>
  <si>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</si>
  <si>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</si>
  <si>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</si>
  <si>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</si>
  <si>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</si>
  <si>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</si>
  <si>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</si>
  <si>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</si>
  <si>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</si>
  <si>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</si>
  <si>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</si>
  <si>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</si>
  <si>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</si>
  <si>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</si>
  <si>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</si>
  <si>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</si>
  <si>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</si>
  <si>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</si>
  <si>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</si>
  <si>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</si>
  <si>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</si>
  <si>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</si>
  <si>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</si>
  <si>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</si>
  <si>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</si>
  <si>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</si>
  <si>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</si>
  <si>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</si>
  <si>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</si>
  <si>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</si>
  <si>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</si>
  <si>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</si>
  <si>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</si>
  <si>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</si>
  <si>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</si>
  <si>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</si>
  <si>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</si>
  <si>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</si>
  <si>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</si>
  <si>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</si>
  <si>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</si>
  <si>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</si>
  <si>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</si>
  <si>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</si>
  <si>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</si>
  <si>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</si>
  <si>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</si>
  <si>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</si>
  <si>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</si>
  <si>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</si>
  <si>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</si>
  <si>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</si>
  <si>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</si>
  <si>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</si>
  <si>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</si>
  <si>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</si>
  <si>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</si>
  <si>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</si>
  <si>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</si>
  <si>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</si>
  <si>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</si>
  <si>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</si>
  <si>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</si>
  <si>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</si>
  <si>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</si>
  <si>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</si>
  <si>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</si>
  <si>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</si>
  <si>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</si>
  <si>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</si>
  <si>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</si>
  <si>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</si>
  <si>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</si>
  <si>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</si>
  <si>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</si>
  <si>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</si>
  <si>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</si>
  <si>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</si>
  <si>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</si>
  <si>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</si>
  <si>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</si>
  <si>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</si>
  <si>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</si>
  <si>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</si>
  <si>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</si>
  <si>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</si>
  <si>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</si>
  <si>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</si>
  <si>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</si>
  <si>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</si>
  <si>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</si>
  <si>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</si>
  <si>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</si>
  <si>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</si>
  <si>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</si>
  <si>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</si>
  <si>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</si>
  <si>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</si>
  <si>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</si>
  <si>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</si>
  <si>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</si>
  <si>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</si>
  <si>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</si>
  <si>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</si>
  <si>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</si>
  <si>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</si>
  <si>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</si>
  <si>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</si>
  <si>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</si>
  <si>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</si>
  <si>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</si>
  <si>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</si>
  <si>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</si>
  <si>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</si>
  <si>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</si>
  <si>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</si>
  <si>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</si>
  <si>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</si>
  <si>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</si>
  <si>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</si>
  <si>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</si>
  <si>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</si>
  <si>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</si>
  <si>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</si>
  <si>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</si>
  <si>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</si>
  <si>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</si>
  <si>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</si>
  <si>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</si>
  <si>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</si>
  <si>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</si>
  <si>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</si>
  <si>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</si>
  <si>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</si>
  <si>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</si>
  <si>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</si>
  <si>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</si>
  <si>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</si>
  <si>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</si>
  <si>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</si>
  <si>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</si>
  <si>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</si>
  <si>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</si>
  <si>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</si>
  <si>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</si>
  <si>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</si>
  <si>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</si>
  <si>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</si>
  <si>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</si>
  <si>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</si>
  <si>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</si>
  <si>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</si>
  <si>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</si>
  <si>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</si>
  <si>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</si>
  <si>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</si>
  <si>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</si>
  <si>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</si>
  <si>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</si>
  <si>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</si>
  <si>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</si>
  <si>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</si>
  <si>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</si>
  <si>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</si>
  <si>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</si>
  <si>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</si>
  <si>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</si>
  <si>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</si>
  <si>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</si>
  <si>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</si>
  <si>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</si>
  <si>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</si>
  <si>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</si>
  <si>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</si>
  <si>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</si>
  <si>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</si>
  <si>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</si>
  <si>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</si>
  <si>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</si>
  <si>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</si>
  <si>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</si>
  <si>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</si>
  <si>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</si>
  <si>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</si>
  <si>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</si>
  <si>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</si>
  <si>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</si>
  <si>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</si>
  <si>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</si>
  <si>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</si>
  <si>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</si>
  <si>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</si>
  <si>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</si>
  <si>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</si>
  <si>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</si>
  <si>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</si>
  <si>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</si>
  <si>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</si>
  <si>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</si>
  <si>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</si>
  <si>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</si>
  <si>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</si>
  <si>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</si>
  <si>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</si>
  <si>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</si>
  <si>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</si>
  <si>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</si>
  <si>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</si>
  <si>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</si>
  <si>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</si>
  <si>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</si>
  <si>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</si>
  <si>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</si>
  <si>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</si>
  <si>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</si>
  <si>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</si>
  <si>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</si>
  <si>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</si>
  <si>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</si>
  <si>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</si>
  <si>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</si>
  <si>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</si>
  <si>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</si>
  <si>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</si>
  <si>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</si>
  <si>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</si>
  <si>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</si>
  <si>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</si>
  <si>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</si>
  <si>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</si>
  <si>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</si>
  <si>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</si>
  <si>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</si>
  <si>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</si>
  <si>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</si>
  <si>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</si>
  <si>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</si>
  <si>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</si>
  <si>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</si>
  <si>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</si>
  <si>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</si>
  <si>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</si>
  <si>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</si>
  <si>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</si>
  <si>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</si>
  <si>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</si>
  <si>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</si>
  <si>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</si>
  <si>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</si>
  <si>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</si>
  <si>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</si>
  <si>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</si>
  <si>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</si>
  <si>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</si>
  <si>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</si>
  <si>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</si>
  <si>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</si>
  <si>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</si>
  <si>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</si>
  <si>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</si>
  <si>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</si>
  <si>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</si>
  <si>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</si>
  <si>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</si>
  <si>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</si>
  <si>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</si>
  <si>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</si>
  <si>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</si>
  <si>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</si>
  <si>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</si>
  <si>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</si>
  <si>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</si>
  <si>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</si>
  <si>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</si>
  <si>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</si>
  <si>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</si>
  <si>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</si>
  <si>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</si>
  <si>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</si>
  <si>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</si>
  <si>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</si>
  <si>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</si>
  <si>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</si>
  <si>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</si>
  <si>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</si>
  <si>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</si>
  <si>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</si>
  <si>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</si>
  <si>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</si>
  <si>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</si>
  <si>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</si>
  <si>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</si>
  <si>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</si>
  <si>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</si>
  <si>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</si>
  <si>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</si>
  <si>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</si>
  <si>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</si>
  <si>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</si>
  <si>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</si>
  <si>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</si>
  <si>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</si>
  <si>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</si>
  <si>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</si>
  <si>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</si>
  <si>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</si>
  <si>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</si>
  <si>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</si>
  <si>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</si>
  <si>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</si>
  <si>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</si>
  <si>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</si>
  <si>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</si>
  <si>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</si>
  <si>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</si>
  <si>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</si>
  <si>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</si>
  <si>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</si>
  <si>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</si>
  <si>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</si>
  <si>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</si>
  <si>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</si>
  <si>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</si>
  <si>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</si>
  <si>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</si>
  <si>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</si>
  <si>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</si>
  <si>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</si>
  <si>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</si>
  <si>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</si>
  <si>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</si>
  <si>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</si>
  <si>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</si>
  <si>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</si>
  <si>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</si>
  <si>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</si>
  <si>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</si>
  <si>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</si>
  <si>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</si>
  <si>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</si>
  <si>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</si>
  <si>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</si>
  <si>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</si>
  <si>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</si>
  <si>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</si>
  <si>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</si>
  <si>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</si>
  <si>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</si>
  <si>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</si>
  <si>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</si>
  <si>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</si>
  <si>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</si>
  <si>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</si>
  <si>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</si>
  <si>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</si>
  <si>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</si>
  <si>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</si>
  <si>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</si>
  <si>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</si>
  <si>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</si>
  <si>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</si>
  <si>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</si>
  <si>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</si>
  <si>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</si>
  <si>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</si>
  <si>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</si>
  <si>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</si>
  <si>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</si>
  <si>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</si>
  <si>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</si>
  <si>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</si>
  <si>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</si>
  <si>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</si>
  <si>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</si>
  <si>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</si>
  <si>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</si>
  <si>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</si>
  <si>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</si>
  <si>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</si>
  <si>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</si>
  <si>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</si>
  <si>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</si>
  <si>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</si>
  <si>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</si>
  <si>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</si>
  <si>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</si>
  <si>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</si>
  <si>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</si>
  <si>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</si>
  <si>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</si>
  <si>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</si>
  <si>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</si>
  <si>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</si>
  <si>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</si>
  <si>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</si>
  <si>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</si>
  <si>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</si>
  <si>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</si>
  <si>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</si>
  <si>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</si>
  <si>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</si>
  <si>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</si>
  <si>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</si>
  <si>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</si>
  <si>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</si>
  <si>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</si>
  <si>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</si>
  <si>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</si>
  <si>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</si>
  <si>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</si>
  <si>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</si>
  <si>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</si>
  <si>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</si>
  <si>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</si>
  <si>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</si>
  <si>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</si>
  <si>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</si>
  <si>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</si>
  <si>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</si>
  <si>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</si>
  <si>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</si>
  <si>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</si>
  <si>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</si>
  <si>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</si>
  <si>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</si>
  <si>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</si>
  <si>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</si>
  <si>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</si>
  <si>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</si>
  <si>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</si>
  <si>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</si>
  <si>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</si>
  <si>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</si>
  <si>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</si>
  <si>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</si>
  <si>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</si>
  <si>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</si>
  <si>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</si>
  <si>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</si>
  <si>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</si>
  <si>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</si>
  <si>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</si>
  <si>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</si>
  <si>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</si>
  <si>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</si>
  <si>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</si>
  <si>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</si>
  <si>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</si>
  <si>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</si>
  <si>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</si>
  <si>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</si>
  <si>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</si>
  <si>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</si>
  <si>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</si>
  <si>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</si>
  <si>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</si>
  <si>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</si>
  <si>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</si>
  <si>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</si>
  <si>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</si>
  <si>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</si>
  <si>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</si>
  <si>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</si>
  <si>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</si>
  <si>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</si>
  <si>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</si>
  <si>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</si>
  <si>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</si>
  <si>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</si>
  <si>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</si>
  <si>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</si>
  <si>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</si>
  <si>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</si>
  <si>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</si>
  <si>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</si>
  <si>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</si>
  <si>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</si>
  <si>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</si>
  <si>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</si>
  <si>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</si>
  <si>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</si>
  <si>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</si>
  <si>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</si>
  <si>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</si>
  <si>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</si>
  <si>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</si>
  <si>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</si>
  <si>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</si>
  <si>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</si>
  <si>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</si>
  <si>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</si>
  <si>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</si>
  <si>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</si>
  <si>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</si>
  <si>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</si>
  <si>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</si>
  <si>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</si>
  <si>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</si>
  <si>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</si>
  <si>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</si>
  <si>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</si>
  <si>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</si>
  <si>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</si>
  <si>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</si>
  <si>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</si>
  <si>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</si>
  <si>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</si>
  <si>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</si>
  <si>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</si>
  <si>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</si>
  <si>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</si>
  <si>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</si>
  <si>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</si>
  <si>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</si>
  <si>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</si>
  <si>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</si>
  <si>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</si>
  <si>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</si>
  <si>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</si>
  <si>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</si>
  <si>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</si>
  <si>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</si>
  <si>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</si>
  <si>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</si>
  <si>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</si>
  <si>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</si>
  <si>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</si>
  <si>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</si>
  <si>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</si>
  <si>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</si>
  <si>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</si>
  <si>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</si>
  <si>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</si>
  <si>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</si>
  <si>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</si>
  <si>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</si>
  <si>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</si>
  <si>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</si>
  <si>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</si>
  <si>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</si>
  <si>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</si>
  <si>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</si>
  <si>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</si>
  <si>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</si>
  <si>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</si>
  <si>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</si>
  <si>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</si>
  <si>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</si>
  <si>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</si>
  <si>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</si>
  <si>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</si>
  <si>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</si>
  <si>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</si>
  <si>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</si>
  <si>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</si>
  <si>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</si>
  <si>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</si>
  <si>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</si>
  <si>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</si>
  <si>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</si>
  <si>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</si>
  <si>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</si>
  <si>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</si>
  <si>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</si>
  <si>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</si>
  <si>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</si>
  <si>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</si>
  <si>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</si>
  <si>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</si>
  <si>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</si>
  <si>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</si>
  <si>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</si>
  <si>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</si>
  <si>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</si>
  <si>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</si>
  <si>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</si>
  <si>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</si>
  <si>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</si>
  <si>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</si>
  <si>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</si>
  <si>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</si>
  <si>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</si>
  <si>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</si>
  <si>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</si>
  <si>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</si>
  <si>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</si>
  <si>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</si>
  <si>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</si>
  <si>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</si>
  <si>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</si>
  <si>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</si>
  <si>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</si>
  <si>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</si>
  <si>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</si>
  <si>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</si>
  <si>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</si>
  <si>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</si>
  <si>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</si>
  <si>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</si>
  <si>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</si>
  <si>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</si>
  <si>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</si>
  <si>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</si>
  <si>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</si>
  <si>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</si>
  <si>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</si>
  <si>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</si>
  <si>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</si>
  <si>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</si>
  <si>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</si>
  <si>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</si>
  <si>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</si>
  <si>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</si>
  <si>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</si>
  <si>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</si>
  <si>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</si>
  <si>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</si>
  <si>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</si>
  <si>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</si>
  <si>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</si>
  <si>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</si>
  <si>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</si>
  <si>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</si>
  <si>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</si>
  <si>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</si>
  <si>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</si>
  <si>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</si>
  <si>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</si>
  <si>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</si>
  <si>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</si>
  <si>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</si>
  <si>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</si>
  <si>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</si>
  <si>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</si>
  <si>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</si>
  <si>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</si>
  <si>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</si>
  <si>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</si>
  <si>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</si>
  <si>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</si>
  <si>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</si>
  <si>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</si>
  <si>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</si>
  <si>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</si>
  <si>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</si>
  <si>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</si>
  <si>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</si>
  <si>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</si>
  <si>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</si>
  <si>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</si>
  <si>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</si>
  <si>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</si>
  <si>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</si>
  <si>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</si>
  <si>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</si>
  <si>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</si>
  <si>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</si>
  <si>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</si>
  <si>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</si>
  <si>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</si>
  <si>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</si>
  <si>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</si>
  <si>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</si>
  <si>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</si>
  <si>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</si>
  <si>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</si>
  <si>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</si>
  <si>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</si>
  <si>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</si>
  <si>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</si>
  <si>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</si>
  <si>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</si>
  <si>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</si>
  <si>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</si>
  <si>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</si>
  <si>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</si>
  <si>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</si>
  <si>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</si>
  <si>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</si>
  <si>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</si>
  <si>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</si>
  <si>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</si>
  <si>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</si>
  <si>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</si>
  <si>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</si>
  <si>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</si>
  <si>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</si>
  <si>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</si>
  <si>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</si>
  <si>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</si>
  <si>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</si>
  <si>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</si>
  <si>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</si>
  <si>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</si>
  <si>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</si>
  <si>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</si>
  <si>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</si>
  <si>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</si>
  <si>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</si>
  <si>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</si>
  <si>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</si>
  <si>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</si>
  <si>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</si>
  <si>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</si>
  <si>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</si>
  <si>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</si>
  <si>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</si>
  <si>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</si>
  <si>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</si>
  <si>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</si>
  <si>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</si>
  <si>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</si>
  <si>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</si>
  <si>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</si>
  <si>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</si>
  <si>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</si>
  <si>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</si>
  <si>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</si>
  <si>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</si>
  <si>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</si>
  <si>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</si>
  <si>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</si>
  <si>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</si>
  <si>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</si>
  <si>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</si>
  <si>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</si>
  <si>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</si>
  <si>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</si>
  <si>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</si>
  <si>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</si>
  <si>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</si>
  <si>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</si>
  <si>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</si>
  <si>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</si>
  <si>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</si>
  <si>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</si>
  <si>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</si>
  <si>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</si>
  <si>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</si>
  <si>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</si>
  <si>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</si>
  <si>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</si>
  <si>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</si>
  <si>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</si>
  <si>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</si>
  <si>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</si>
  <si>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</si>
  <si>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</si>
  <si>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</si>
  <si>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</si>
  <si>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</si>
  <si>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</si>
  <si>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</si>
  <si>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</si>
  <si>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</si>
  <si>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</si>
  <si>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</si>
  <si>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</si>
  <si>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</si>
  <si>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</si>
  <si>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</si>
  <si>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</si>
  <si>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</si>
  <si>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</si>
  <si>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</si>
  <si>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</si>
  <si>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</si>
  <si>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</si>
  <si>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</si>
  <si>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</si>
  <si>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</si>
  <si>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</si>
  <si>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</si>
  <si>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</si>
  <si>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</si>
  <si>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</si>
  <si>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</si>
  <si>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</si>
  <si>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</si>
  <si>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</si>
  <si>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</si>
  <si>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</si>
  <si>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</si>
  <si>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</si>
  <si>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</si>
  <si>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</si>
  <si>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</si>
  <si>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</si>
  <si>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</si>
  <si>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</si>
  <si>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</si>
  <si>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</si>
  <si>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</si>
  <si>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</si>
  <si>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</si>
  <si>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</si>
  <si>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</si>
  <si>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</si>
  <si>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</si>
  <si>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</si>
  <si>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</si>
  <si>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</si>
  <si>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</si>
  <si>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</si>
  <si>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</si>
  <si>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</si>
  <si>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</si>
  <si>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</si>
  <si>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</si>
  <si>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</si>
  <si>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</si>
  <si>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</si>
  <si>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</si>
  <si>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</si>
  <si>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</si>
  <si>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</si>
  <si>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</si>
  <si>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</si>
  <si>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</si>
  <si>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</si>
  <si>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</si>
  <si>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</si>
  <si>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</si>
  <si>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</si>
  <si>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</si>
  <si>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</si>
  <si>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</si>
  <si>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</si>
  <si>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</si>
  <si>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</si>
  <si>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</si>
  <si>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</si>
  <si>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</si>
  <si>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</si>
  <si>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</si>
  <si>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</si>
  <si>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</si>
  <si>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</si>
  <si>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</si>
  <si>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</si>
  <si>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</si>
  <si>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</si>
  <si>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</si>
  <si>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</si>
  <si>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</si>
  <si>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</si>
  <si>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</si>
  <si>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</si>
  <si>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</si>
  <si>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</si>
  <si>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</si>
  <si>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</si>
  <si>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</si>
  <si>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</si>
  <si>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</si>
  <si>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</si>
  <si>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</si>
  <si>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</si>
  <si>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</si>
  <si>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</si>
  <si>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</si>
  <si>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</si>
  <si>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</si>
  <si>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</si>
  <si>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</si>
  <si>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</si>
  <si>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</si>
  <si>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</si>
  <si>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</si>
  <si>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</si>
  <si>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</si>
  <si>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</si>
  <si>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</si>
  <si>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</si>
  <si>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</si>
  <si>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</si>
  <si>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</si>
  <si>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</si>
  <si>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</si>
  <si>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</si>
  <si>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</si>
  <si>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</si>
  <si>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</si>
  <si>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</si>
  <si>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</si>
  <si>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</si>
  <si>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</si>
  <si>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</si>
  <si>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</si>
  <si>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</si>
  <si>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</si>
  <si>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</si>
  <si>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</si>
  <si>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</si>
  <si>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</si>
  <si>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</si>
  <si>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</si>
  <si>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</si>
  <si>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</si>
  <si>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</si>
  <si>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</si>
  <si>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</si>
  <si>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</si>
  <si>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</si>
  <si>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</si>
  <si>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</si>
  <si>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</si>
  <si>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</si>
  <si>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</si>
  <si>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</si>
  <si>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</si>
  <si>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</si>
  <si>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</si>
  <si>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</si>
  <si>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</si>
  <si>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</si>
  <si>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</si>
  <si>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</si>
  <si>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</si>
  <si>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</si>
  <si>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</si>
  <si>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</si>
  <si>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</si>
  <si>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</si>
  <si>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</si>
  <si>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</si>
  <si>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</si>
  <si>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</si>
  <si>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</si>
  <si>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</si>
  <si>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</si>
  <si>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</si>
  <si>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</si>
  <si>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</si>
  <si>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</si>
  <si>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</si>
  <si>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</si>
  <si>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</si>
  <si>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</si>
  <si>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</si>
  <si>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</si>
  <si>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</si>
  <si>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</si>
  <si>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</si>
  <si>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</si>
  <si>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</si>
  <si>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</si>
  <si>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</si>
  <si>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</si>
  <si>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</si>
  <si>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</si>
  <si>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</si>
  <si>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</si>
  <si>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</si>
  <si>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</si>
  <si>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</si>
  <si>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</si>
  <si>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</si>
  <si>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</si>
  <si>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</si>
  <si>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</si>
  <si>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</si>
  <si>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</si>
  <si>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</si>
  <si>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</si>
  <si>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</si>
  <si>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</si>
  <si>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</si>
  <si>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</si>
  <si>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</si>
  <si>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</si>
  <si>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</si>
  <si>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</si>
  <si>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</si>
  <si>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</si>
  <si>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</si>
  <si>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</si>
  <si>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</si>
  <si>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</si>
  <si>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</si>
  <si>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</si>
  <si>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</si>
  <si>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</si>
  <si>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</si>
  <si>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</si>
  <si>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</si>
  <si>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</si>
  <si>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</si>
  <si>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</si>
  <si>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</si>
  <si>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</si>
  <si>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</si>
  <si>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</si>
  <si>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</si>
  <si>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</si>
  <si>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</si>
  <si>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</si>
  <si>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</si>
  <si>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</si>
  <si>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</si>
  <si>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</si>
  <si>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</si>
  <si>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</si>
  <si>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</si>
  <si>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</si>
  <si>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</si>
  <si>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</si>
  <si>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</si>
  <si>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</si>
  <si>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</si>
  <si>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</si>
  <si>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</si>
  <si>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</si>
  <si>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</si>
  <si>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</si>
  <si>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</si>
  <si>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</si>
  <si>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</si>
  <si>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</si>
  <si>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</si>
  <si>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</si>
  <si>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</si>
  <si>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</si>
  <si>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</si>
  <si>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</si>
  <si>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</si>
  <si>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</si>
  <si>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</si>
  <si>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</si>
  <si>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</si>
  <si>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</si>
  <si>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</si>
  <si>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</si>
  <si>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</si>
  <si>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</si>
  <si>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</si>
  <si>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</si>
  <si>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</si>
  <si>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</si>
  <si>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</si>
  <si>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</si>
  <si>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</si>
  <si>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</si>
  <si>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</si>
  <si>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</si>
  <si>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</si>
  <si>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</si>
  <si>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</si>
  <si>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</si>
  <si>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</si>
  <si>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</si>
  <si>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</si>
  <si>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</si>
  <si>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</si>
  <si>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</si>
  <si>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</si>
  <si>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</si>
  <si>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</si>
  <si>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</si>
  <si>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</si>
  <si>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</si>
  <si>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</si>
  <si>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</si>
  <si>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</si>
  <si>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</si>
  <si>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</si>
  <si>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</si>
  <si>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</si>
  <si>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</si>
  <si>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</si>
  <si>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</si>
  <si>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</si>
  <si>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</si>
  <si>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</si>
  <si>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</si>
  <si>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</si>
  <si>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</si>
  <si>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</si>
  <si>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</si>
  <si>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</si>
  <si>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</si>
  <si>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</si>
  <si>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</si>
  <si>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</si>
  <si>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</si>
  <si>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</si>
  <si>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</si>
  <si>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</si>
  <si>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</si>
  <si>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</si>
  <si>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</si>
  <si>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</si>
  <si>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</si>
  <si>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</si>
  <si>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</si>
  <si>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</si>
  <si>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</si>
  <si>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</si>
  <si>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</si>
  <si>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</si>
  <si>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</si>
  <si>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</si>
  <si>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</si>
  <si>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</si>
  <si>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</si>
  <si>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</si>
  <si>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</si>
  <si>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</si>
  <si>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</si>
  <si>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</si>
  <si>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</si>
  <si>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</si>
  <si>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</si>
  <si>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</si>
  <si>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</si>
  <si>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</si>
  <si>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</si>
  <si>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</si>
  <si>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</si>
  <si>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</si>
  <si>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</si>
  <si>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</si>
  <si>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</si>
  <si>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</si>
  <si>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</si>
  <si>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</si>
  <si>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</si>
  <si>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</si>
  <si>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</si>
  <si>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</si>
  <si>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</si>
  <si>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</si>
  <si>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</si>
  <si>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</si>
  <si>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</si>
  <si>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</si>
  <si>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</si>
  <si>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</si>
  <si>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</si>
  <si>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</si>
  <si>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</si>
  <si>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</si>
  <si>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</si>
  <si>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</si>
  <si>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</si>
  <si>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</si>
  <si>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</si>
  <si>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</si>
  <si>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</si>
  <si>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</si>
  <si>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</si>
  <si>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</si>
  <si>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</si>
  <si>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</si>
  <si>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</si>
  <si>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</si>
  <si>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</si>
  <si>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</si>
  <si>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</si>
  <si>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</si>
  <si>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</si>
  <si>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</si>
  <si>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</si>
  <si>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</si>
  <si>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</si>
  <si>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</si>
  <si>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</si>
  <si>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</si>
  <si>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</si>
  <si>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</si>
  <si>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</si>
  <si>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</si>
  <si>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</si>
  <si>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</si>
  <si>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</si>
  <si>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</si>
  <si>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</si>
  <si>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</si>
  <si>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</si>
  <si>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</si>
  <si>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</si>
  <si>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</si>
  <si>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</si>
  <si>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</si>
  <si>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</si>
  <si>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</si>
  <si>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</si>
  <si>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</si>
  <si>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</si>
  <si>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</si>
  <si>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</si>
  <si>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</si>
  <si>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</si>
  <si>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</si>
  <si>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</si>
  <si>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</si>
  <si>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</si>
  <si>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</si>
  <si>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</si>
  <si>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</si>
  <si>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</si>
  <si>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</si>
  <si>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</si>
  <si>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</si>
  <si>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</si>
  <si>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</si>
  <si>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</si>
  <si>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</si>
  <si>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</si>
  <si>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</si>
  <si>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</si>
  <si>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</si>
  <si>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</si>
  <si>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</si>
  <si>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</si>
  <si>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</si>
  <si>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</si>
  <si>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</si>
  <si>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</si>
  <si>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</si>
  <si>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</si>
  <si>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</si>
  <si>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</si>
  <si>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</si>
  <si>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</si>
  <si>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</si>
  <si>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</si>
  <si>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</si>
  <si>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</si>
  <si>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</si>
  <si>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</si>
  <si>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</si>
  <si>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</si>
  <si>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</si>
  <si>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</si>
  <si>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</si>
  <si>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</si>
  <si>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</si>
  <si>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</si>
  <si>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</si>
  <si>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</si>
  <si>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</si>
  <si>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</si>
  <si>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</si>
  <si>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</si>
  <si>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</si>
  <si>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</si>
  <si>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</si>
  <si>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</si>
  <si>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</si>
  <si>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</si>
  <si>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</si>
  <si>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</si>
  <si>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</si>
  <si>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</si>
  <si>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</si>
  <si>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</si>
  <si>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</si>
  <si>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</si>
  <si>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</si>
  <si>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</si>
  <si>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</si>
  <si>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</si>
  <si>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</si>
  <si>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</si>
  <si>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</si>
  <si>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</si>
  <si>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</si>
  <si>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</si>
  <si>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</si>
  <si>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</si>
  <si>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</si>
  <si>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</si>
  <si>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</si>
  <si>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</si>
  <si>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</si>
  <si>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</si>
  <si>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</si>
  <si>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</si>
  <si>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</si>
  <si>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</si>
  <si>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</si>
  <si>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</si>
  <si>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</si>
  <si>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</si>
  <si>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</si>
  <si>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</si>
  <si>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</si>
  <si>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</si>
  <si>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</si>
  <si>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</si>
  <si>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</si>
  <si>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</si>
  <si>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</si>
  <si>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</si>
  <si>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</si>
  <si>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</si>
  <si>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</si>
  <si>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</si>
  <si>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</si>
  <si>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</si>
  <si>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</si>
  <si>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</si>
  <si>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</si>
  <si>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</si>
  <si>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</si>
  <si>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</si>
  <si>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</si>
  <si>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</si>
  <si>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</si>
  <si>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</si>
  <si>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</si>
  <si>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</si>
  <si>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</si>
  <si>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</si>
  <si>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</si>
  <si>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</si>
  <si>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</si>
  <si>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</si>
  <si>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</si>
  <si>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</si>
  <si>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</si>
  <si>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</si>
  <si>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</si>
  <si>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</si>
  <si>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</si>
  <si>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</si>
  <si>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</si>
  <si>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</si>
  <si>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</si>
  <si>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</si>
  <si>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</si>
  <si>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</si>
  <si>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</si>
  <si>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</si>
  <si>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</si>
  <si>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</si>
  <si>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</si>
  <si>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</si>
  <si>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</si>
  <si>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</si>
  <si>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</si>
  <si>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</si>
  <si>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</si>
  <si>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</si>
  <si>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</si>
  <si>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</si>
  <si>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</si>
  <si>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</si>
  <si>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</si>
  <si>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</si>
  <si>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</si>
  <si>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</si>
  <si>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</si>
  <si>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</si>
  <si>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</si>
  <si>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</si>
  <si>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</si>
  <si>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</si>
  <si>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</si>
  <si>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</si>
  <si>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</si>
  <si>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</si>
  <si>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</si>
  <si>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</si>
  <si>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</si>
  <si>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</si>
  <si>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</si>
  <si>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</si>
  <si>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</si>
  <si>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</si>
  <si>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</si>
  <si>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</si>
  <si>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</si>
  <si>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</si>
  <si>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</si>
  <si>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</si>
  <si>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</si>
  <si>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</si>
  <si>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</si>
  <si>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</si>
  <si>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</si>
  <si>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</si>
  <si>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</si>
  <si>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</si>
  <si>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</si>
  <si>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</si>
  <si>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</si>
  <si>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</si>
  <si>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</si>
  <si>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</si>
  <si>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</si>
  <si>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</si>
  <si>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</si>
  <si>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</si>
  <si>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</si>
  <si>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</si>
  <si>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</si>
  <si>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</si>
  <si>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</si>
  <si>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</si>
  <si>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</si>
  <si>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</si>
  <si>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</si>
  <si>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</si>
  <si>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</si>
  <si>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</si>
  <si>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</si>
  <si>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</si>
  <si>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</si>
  <si>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</si>
  <si>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</si>
  <si>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</si>
  <si>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</si>
  <si>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</si>
  <si>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</si>
  <si>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</si>
  <si>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</si>
  <si>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</si>
  <si>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</si>
  <si>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</si>
  <si>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</si>
  <si>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</si>
  <si>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</si>
  <si>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</si>
  <si>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</si>
  <si>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</si>
  <si>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</si>
  <si>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</si>
  <si>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</si>
  <si>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</si>
  <si>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</si>
  <si>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</si>
  <si>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</si>
  <si>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</si>
  <si>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</si>
  <si>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</si>
  <si>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</si>
  <si>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</si>
  <si>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</si>
  <si>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</si>
  <si>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</si>
  <si>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</si>
  <si>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</si>
  <si>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</si>
  <si>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</si>
  <si>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</si>
  <si>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</si>
  <si>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</si>
  <si>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</si>
  <si>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</si>
  <si>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</si>
  <si>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</si>
  <si>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</si>
  <si>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</si>
  <si>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</si>
  <si>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</si>
  <si>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</si>
  <si>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</si>
  <si>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</si>
  <si>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</si>
  <si>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</si>
  <si>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</si>
  <si>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</si>
  <si>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</si>
  <si>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</si>
  <si>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</si>
  <si>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</si>
  <si>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</si>
  <si>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</si>
  <si>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</si>
  <si>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</si>
  <si>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</si>
  <si>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</si>
  <si>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</si>
  <si>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</si>
  <si>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</si>
  <si>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</si>
  <si>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</si>
  <si>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</si>
  <si>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</si>
  <si>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</si>
  <si>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</si>
  <si>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</si>
  <si>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</si>
  <si>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</si>
  <si>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</si>
  <si>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</si>
  <si>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</si>
  <si>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</si>
  <si>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</si>
  <si>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</si>
  <si>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</si>
  <si>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</si>
  <si>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</si>
  <si>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</si>
  <si>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</si>
  <si>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</si>
  <si>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</si>
  <si>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</si>
  <si>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</si>
  <si>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</si>
  <si>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</si>
  <si>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</si>
  <si>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</si>
  <si>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</si>
  <si>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</si>
  <si>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</si>
  <si>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</si>
  <si>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</si>
  <si>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</si>
  <si>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</si>
  <si>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</si>
  <si>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</si>
  <si>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</si>
  <si>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</si>
  <si>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</si>
  <si>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</si>
  <si>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</si>
  <si>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</si>
  <si>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</si>
  <si>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</si>
  <si>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</si>
  <si>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</si>
  <si>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</si>
  <si>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</si>
  <si>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</si>
  <si>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</si>
  <si>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</si>
  <si>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</si>
  <si>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</si>
  <si>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</si>
  <si>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</si>
  <si>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</si>
  <si>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</si>
  <si>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</si>
  <si>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</si>
  <si>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</si>
  <si>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</si>
  <si>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</si>
  <si>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</si>
  <si>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</si>
  <si>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</si>
  <si>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</si>
  <si>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</si>
  <si>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</si>
  <si>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</si>
  <si>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</si>
  <si>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</si>
  <si>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</si>
  <si>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</si>
  <si>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</si>
  <si>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</si>
  <si>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</si>
  <si>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</si>
  <si>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</si>
  <si>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</si>
  <si>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</si>
  <si>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</si>
  <si>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</si>
  <si>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</si>
  <si>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</si>
  <si>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</si>
  <si>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</si>
  <si>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</si>
  <si>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</si>
  <si>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</si>
  <si>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</si>
  <si>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</si>
  <si>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</si>
  <si>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</si>
  <si>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</si>
  <si>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</si>
  <si>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</si>
  <si>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</si>
  <si>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</si>
  <si>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</si>
  <si>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</si>
  <si>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</si>
  <si>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</si>
  <si>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</si>
  <si>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</si>
  <si>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</si>
  <si>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</si>
  <si>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</si>
  <si>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</si>
  <si>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</si>
  <si>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</si>
  <si>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</si>
  <si>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</si>
  <si>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</si>
  <si>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</si>
  <si>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</si>
  <si>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</si>
  <si>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</si>
  <si>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</si>
  <si>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</si>
  <si>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</si>
  <si>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</si>
  <si>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</si>
  <si>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</si>
  <si>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</si>
  <si>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</si>
  <si>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</si>
  <si>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</si>
  <si>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</si>
  <si>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</si>
  <si>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</si>
  <si>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</si>
  <si>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</si>
  <si>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</si>
  <si>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</si>
  <si>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</si>
  <si>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</si>
  <si>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</si>
  <si>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</si>
  <si>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</si>
  <si>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</si>
  <si>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</si>
  <si>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</si>
  <si>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</si>
  <si>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</si>
  <si>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</si>
  <si>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</si>
  <si>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</si>
  <si>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</si>
  <si>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</si>
  <si>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</si>
  <si>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</si>
  <si>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</si>
  <si>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</si>
  <si>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</si>
  <si>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</si>
  <si>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</si>
  <si>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</si>
  <si>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</si>
  <si>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</si>
  <si>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</si>
  <si>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</si>
  <si>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</si>
  <si>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</si>
  <si>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</si>
  <si>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</si>
  <si>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</si>
  <si>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</si>
  <si>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</si>
  <si>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</si>
  <si>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</si>
  <si>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</si>
  <si>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</si>
  <si>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</si>
  <si>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</si>
  <si>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</si>
  <si>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</si>
  <si>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</si>
  <si>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</si>
  <si>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</si>
  <si>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</si>
  <si>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</si>
  <si>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</si>
  <si>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</si>
  <si>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</si>
  <si>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</si>
  <si>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</si>
  <si>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</si>
  <si>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</si>
  <si>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</si>
  <si>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</si>
  <si>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</si>
  <si>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</si>
  <si>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</si>
  <si>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</si>
  <si>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</si>
  <si>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</si>
  <si>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</si>
  <si>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</si>
  <si>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</si>
  <si>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</si>
  <si>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</si>
  <si>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</si>
  <si>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</si>
  <si>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</si>
  <si>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</si>
  <si>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</si>
  <si>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</si>
  <si>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</si>
  <si>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</si>
  <si>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</si>
  <si>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</si>
  <si>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</si>
  <si>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</si>
  <si>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</si>
  <si>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</si>
  <si>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</si>
  <si>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</si>
  <si>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</si>
  <si>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</si>
  <si>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</si>
  <si>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</si>
  <si>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</si>
  <si>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</si>
  <si>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</si>
  <si>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</si>
  <si>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</si>
  <si>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</si>
  <si>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</si>
  <si>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</si>
  <si>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</si>
  <si>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</si>
  <si>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</si>
  <si>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</si>
  <si>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</si>
  <si>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</si>
  <si>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</si>
  <si>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</si>
  <si>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</si>
  <si>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</si>
  <si>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</si>
  <si>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</si>
  <si>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</si>
  <si>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</si>
  <si>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</si>
  <si>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</si>
  <si>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</si>
  <si>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</si>
  <si>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</si>
  <si>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</si>
  <si>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</si>
  <si>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</si>
  <si>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</si>
  <si>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</si>
  <si>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</si>
  <si>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</si>
  <si>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</si>
  <si>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</si>
  <si>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</si>
  <si>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</si>
  <si>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</si>
  <si>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</si>
  <si>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</si>
  <si>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</si>
  <si>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</si>
  <si>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</si>
  <si>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</si>
  <si>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</si>
  <si>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</si>
  <si>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</si>
  <si>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</si>
  <si>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</si>
  <si>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</si>
  <si>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</si>
  <si>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</si>
  <si>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</si>
  <si>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</si>
  <si>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</si>
  <si>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</si>
  <si>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</si>
  <si>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</si>
  <si>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</si>
  <si>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</si>
  <si>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</si>
  <si>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</si>
  <si>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</si>
  <si>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</si>
  <si>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</si>
  <si>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</si>
  <si>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</si>
  <si>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</si>
  <si>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</si>
  <si>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</si>
  <si>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</si>
  <si>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</si>
  <si>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</si>
  <si>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</si>
  <si>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</si>
  <si>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</si>
  <si>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</si>
  <si>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</si>
  <si>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</si>
  <si>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</si>
  <si>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</si>
  <si>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</si>
  <si>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</si>
  <si>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</si>
  <si>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</si>
  <si>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</si>
  <si>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</si>
  <si>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</si>
  <si>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</si>
  <si>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</si>
  <si>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</si>
  <si>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</si>
  <si>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</si>
  <si>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</si>
  <si>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</si>
  <si>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</si>
  <si>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</si>
  <si>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</si>
  <si>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</si>
  <si>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</si>
  <si>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</si>
  <si>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</si>
  <si>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</si>
  <si>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</si>
  <si>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</si>
  <si>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</si>
  <si>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</si>
  <si>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</si>
  <si>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</si>
  <si>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</si>
  <si>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</si>
  <si>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</si>
  <si>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</si>
  <si>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</si>
  <si>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</si>
  <si>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</si>
  <si>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</si>
  <si>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</si>
  <si>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</si>
  <si>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</si>
  <si>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</si>
  <si>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</si>
  <si>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</si>
  <si>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</si>
  <si>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</si>
  <si>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</si>
  <si>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</si>
  <si>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</si>
  <si>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</si>
  <si>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</si>
  <si>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</si>
  <si>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</si>
  <si>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</si>
  <si>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</si>
  <si>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</si>
  <si>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</si>
  <si>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</si>
  <si>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</si>
  <si>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</si>
  <si>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</si>
  <si>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</si>
  <si>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</si>
  <si>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</si>
  <si>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</si>
  <si>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</si>
  <si>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</si>
  <si>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</si>
  <si>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</si>
  <si>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</si>
  <si>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</si>
  <si>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</si>
  <si>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</si>
  <si>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</si>
  <si>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</si>
  <si>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</si>
  <si>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</si>
  <si>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</si>
  <si>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</si>
  <si>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</si>
  <si>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</si>
  <si>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</si>
  <si>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</si>
  <si>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</si>
  <si>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</si>
  <si>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</si>
  <si>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</si>
  <si>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</si>
  <si>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</si>
  <si>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</si>
  <si>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</si>
  <si>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</si>
  <si>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</si>
  <si>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</si>
  <si>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</si>
  <si>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</si>
  <si>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</si>
  <si>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</si>
  <si>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</si>
  <si>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</si>
  <si>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</si>
  <si>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</si>
  <si>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</si>
  <si>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</si>
  <si>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</si>
  <si>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</si>
  <si>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</si>
  <si>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</si>
  <si>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</si>
  <si>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</si>
  <si>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</si>
  <si>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</si>
  <si>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</si>
  <si>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</si>
  <si>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</si>
  <si>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</si>
  <si>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</si>
  <si>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</si>
  <si>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</si>
  <si>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</si>
  <si>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</si>
  <si>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</si>
  <si>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</si>
  <si>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</si>
  <si>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</si>
  <si>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</si>
  <si>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</si>
  <si>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</si>
  <si>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</si>
  <si>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</si>
  <si>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</si>
  <si>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</si>
  <si>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</si>
  <si>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</si>
  <si>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</si>
  <si>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</si>
  <si>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</si>
  <si>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</si>
  <si>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</si>
  <si>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</si>
  <si>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</si>
  <si>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</si>
  <si>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</si>
  <si>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</si>
  <si>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</si>
  <si>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</si>
  <si>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</si>
  <si>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</si>
  <si>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</si>
  <si>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</si>
  <si>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</si>
  <si>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</si>
  <si>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</si>
  <si>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</si>
  <si>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</si>
  <si>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</si>
  <si>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</si>
  <si>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</si>
  <si>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</si>
  <si>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</si>
  <si>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</si>
  <si>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</si>
  <si>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</si>
  <si>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</si>
  <si>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</si>
  <si>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</si>
  <si>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</si>
  <si>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</si>
  <si>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</si>
  <si>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</si>
  <si>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</si>
  <si>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</si>
  <si>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</si>
  <si>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</si>
  <si>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</si>
  <si>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</si>
  <si>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</si>
  <si>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</si>
  <si>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</si>
  <si>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</si>
  <si>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</si>
  <si>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</si>
  <si>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</si>
  <si>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</si>
  <si>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</si>
  <si>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</si>
  <si>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</si>
  <si>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</si>
  <si>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</si>
  <si>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</si>
  <si>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</si>
  <si>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</si>
  <si>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</si>
  <si>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</si>
  <si>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</si>
  <si>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</si>
  <si>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</si>
  <si>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</si>
  <si>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</si>
  <si>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</si>
  <si>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</si>
  <si>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</si>
  <si>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</si>
  <si>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</si>
  <si>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</si>
  <si>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</si>
  <si>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</si>
  <si>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</si>
  <si>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</si>
  <si>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</si>
  <si>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</si>
  <si>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</si>
  <si>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</si>
  <si>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</si>
  <si>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</si>
  <si>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</si>
  <si>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</si>
  <si>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</si>
  <si>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</si>
  <si>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</si>
  <si>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</si>
  <si>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</si>
  <si>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</si>
  <si>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</si>
  <si>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</si>
  <si>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</si>
  <si>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</si>
  <si>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</si>
  <si>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</si>
  <si>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</si>
  <si>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</si>
  <si>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</si>
  <si>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</si>
  <si>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</si>
  <si>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</si>
  <si>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</si>
  <si>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</si>
  <si>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</si>
  <si>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</si>
  <si>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</si>
  <si>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</si>
  <si>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</si>
  <si>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</si>
  <si>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</si>
  <si>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</si>
  <si>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</si>
  <si>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</si>
  <si>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</si>
  <si>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</si>
  <si>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</si>
  <si>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</si>
  <si>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</si>
  <si>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</si>
  <si>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</si>
  <si>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</si>
  <si>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</si>
  <si>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</si>
  <si>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</si>
  <si>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</si>
  <si>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</si>
  <si>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</si>
  <si>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</si>
  <si>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</si>
  <si>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</si>
  <si>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</si>
  <si>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</si>
  <si>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</si>
  <si>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</si>
  <si>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</si>
  <si>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</si>
  <si>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</si>
  <si>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</si>
  <si>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</si>
  <si>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</si>
  <si>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</si>
  <si>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</si>
  <si>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</si>
  <si>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</si>
  <si>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</si>
  <si>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</si>
  <si>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</si>
  <si>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</si>
  <si>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</si>
  <si>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</si>
  <si>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</si>
  <si>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</si>
  <si>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</si>
  <si>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</si>
  <si>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</si>
  <si>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</si>
  <si>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</si>
  <si>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</si>
  <si>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</si>
  <si>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</si>
  <si>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</si>
  <si>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</si>
  <si>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</si>
  <si>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</si>
  <si>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</si>
  <si>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</si>
  <si>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</si>
  <si>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</si>
  <si>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</si>
  <si>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</si>
  <si>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</si>
  <si>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</si>
  <si>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</si>
  <si>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</si>
  <si>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</si>
  <si>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</si>
  <si>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</si>
  <si>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</si>
  <si>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</si>
  <si>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</si>
  <si>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</si>
  <si>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</si>
  <si>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</si>
  <si>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</si>
  <si>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</si>
  <si>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</si>
  <si>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</si>
  <si>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</si>
  <si>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</si>
  <si>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</si>
  <si>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</si>
  <si>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</si>
  <si>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</si>
  <si>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</si>
  <si>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</si>
  <si>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</si>
  <si>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</si>
  <si>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</si>
  <si>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</si>
  <si>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</si>
  <si>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</si>
  <si>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</si>
  <si>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</si>
  <si>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</si>
  <si>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</si>
  <si>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</si>
  <si>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</si>
  <si>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</si>
  <si>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</si>
  <si>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</si>
  <si>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</si>
  <si>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</si>
  <si>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</si>
  <si>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</si>
  <si>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</si>
  <si>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</si>
  <si>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</si>
  <si>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</si>
  <si>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</si>
  <si>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</si>
  <si>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</si>
  <si>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</si>
  <si>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</si>
  <si>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</si>
  <si>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</si>
  <si>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</si>
  <si>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</si>
  <si>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</si>
  <si>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</si>
  <si>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</si>
  <si>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</si>
  <si>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</si>
  <si>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</si>
  <si>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</si>
  <si>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</si>
  <si>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</si>
  <si>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</si>
  <si>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</si>
  <si>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</si>
  <si>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</si>
  <si>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</si>
  <si>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</si>
  <si>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</si>
  <si>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</si>
  <si>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</si>
  <si>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</si>
  <si>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</si>
  <si>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</si>
  <si>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</si>
  <si>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</si>
  <si>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</si>
  <si>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</si>
  <si>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</si>
  <si>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</si>
  <si>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</si>
  <si>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</si>
  <si>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</si>
  <si>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</si>
  <si>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</si>
  <si>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</si>
  <si>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</si>
  <si>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</si>
  <si>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</si>
  <si>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</si>
  <si>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</si>
  <si>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</si>
  <si>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</si>
  <si>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</si>
  <si>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</si>
  <si>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</si>
  <si>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</si>
  <si>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</si>
  <si>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</si>
  <si>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</si>
  <si>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</si>
  <si>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</si>
  <si>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</si>
  <si>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</si>
  <si>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</si>
  <si>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</si>
  <si>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</si>
  <si>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</si>
  <si>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</si>
  <si>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</si>
  <si>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</si>
  <si>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</si>
  <si>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</si>
  <si>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</si>
  <si>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</si>
  <si>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</si>
  <si>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</si>
  <si>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</si>
  <si>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</si>
  <si>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</si>
  <si>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</si>
  <si>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</si>
  <si>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</si>
  <si>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</si>
  <si>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</si>
  <si>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</si>
  <si>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</si>
  <si>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</si>
  <si>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</si>
  <si>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</si>
  <si>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</si>
  <si>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</si>
  <si>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</si>
  <si>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</si>
  <si>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</si>
  <si>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</si>
  <si>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</si>
  <si>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</si>
  <si>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</si>
  <si>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</si>
  <si>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</si>
  <si>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</si>
  <si>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</si>
  <si>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</si>
  <si>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</si>
  <si>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</si>
  <si>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</si>
  <si>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</si>
  <si>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</si>
  <si>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</si>
  <si>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</si>
  <si>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</si>
  <si>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</si>
  <si>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</si>
  <si>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</si>
  <si>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</si>
  <si>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</si>
  <si>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</si>
  <si>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</si>
  <si>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</si>
  <si>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</si>
  <si>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</si>
  <si>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</si>
  <si>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</si>
  <si>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</si>
  <si>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</si>
  <si>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</si>
  <si>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</si>
  <si>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</si>
  <si>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</si>
  <si>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</si>
  <si>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</si>
  <si>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</si>
  <si>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</si>
  <si>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</si>
  <si>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</si>
  <si>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</si>
  <si>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</si>
  <si>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</si>
  <si>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</si>
  <si>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</si>
  <si>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</si>
  <si>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</si>
  <si>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</si>
  <si>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</si>
  <si>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</si>
  <si>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</si>
  <si>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</si>
  <si>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</si>
  <si>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</si>
  <si>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</si>
  <si>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</si>
  <si>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</si>
  <si>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</si>
  <si>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</si>
  <si>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</si>
  <si>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</si>
  <si>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</si>
  <si>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</si>
  <si>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</si>
  <si>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</si>
  <si>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</si>
  <si>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</si>
  <si>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</si>
  <si>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</si>
  <si>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</si>
  <si>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</si>
  <si>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</si>
  <si>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</si>
  <si>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</si>
  <si>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</si>
  <si>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</si>
  <si>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</si>
  <si>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</si>
  <si>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</si>
  <si>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</si>
  <si>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</si>
  <si>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</si>
  <si>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</si>
  <si>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</si>
  <si>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</si>
  <si>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</si>
  <si>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</si>
  <si>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</si>
  <si>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</si>
  <si>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</si>
  <si>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</si>
  <si>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</si>
  <si>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</si>
  <si>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</si>
  <si>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</si>
  <si>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</si>
  <si>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</si>
  <si>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</si>
  <si>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</si>
  <si>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</si>
  <si>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</si>
  <si>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</si>
  <si>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</si>
  <si>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</si>
  <si>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</si>
  <si>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</si>
  <si>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</si>
  <si>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</si>
  <si>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</si>
  <si>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</si>
  <si>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</si>
  <si>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</si>
  <si>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</si>
  <si>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</si>
  <si>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</si>
  <si>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</si>
  <si>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</si>
  <si>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</si>
  <si>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</si>
  <si>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</si>
  <si>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</si>
  <si>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</si>
  <si>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</si>
  <si>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</si>
  <si>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</si>
  <si>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</si>
  <si>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</si>
  <si>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</si>
  <si>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</si>
  <si>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</si>
  <si>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</si>
  <si>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</si>
  <si>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</si>
  <si>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</si>
  <si>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</si>
  <si>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</si>
  <si>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</si>
  <si>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</si>
  <si>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</si>
  <si>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</si>
  <si>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</si>
  <si>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</si>
  <si>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</si>
  <si>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</si>
  <si>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</si>
  <si>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</si>
  <si>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</si>
  <si>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</si>
  <si>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</si>
  <si>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</si>
  <si>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</si>
  <si>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</si>
  <si>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</si>
  <si>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</si>
  <si>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</si>
  <si>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</si>
  <si>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</si>
  <si>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</si>
  <si>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</si>
  <si>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</si>
  <si>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</si>
  <si>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</si>
  <si>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</si>
  <si>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</si>
  <si>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</si>
  <si>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</si>
  <si>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</si>
  <si>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</si>
  <si>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</si>
  <si>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</si>
  <si>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</si>
  <si>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</si>
  <si>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</si>
  <si>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</si>
  <si>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</si>
  <si>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</si>
  <si>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</si>
  <si>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</si>
  <si>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</si>
  <si>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</si>
  <si>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</si>
  <si>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</si>
  <si>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</si>
  <si>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</si>
  <si>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</si>
  <si>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</si>
  <si>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</si>
  <si>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</si>
  <si>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</si>
  <si>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</si>
  <si>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</si>
  <si>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</si>
  <si>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</si>
  <si>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</si>
  <si>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</si>
  <si>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</si>
  <si>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</si>
  <si>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</si>
  <si>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</si>
  <si>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</si>
  <si>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</si>
  <si>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</si>
  <si>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</si>
  <si>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</si>
  <si>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</si>
  <si>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</si>
  <si>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</si>
  <si>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</si>
  <si>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</si>
  <si>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</si>
  <si>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</si>
  <si>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</si>
  <si>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</si>
  <si>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</si>
  <si>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</si>
  <si>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</si>
  <si>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</si>
  <si>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</si>
  <si>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</si>
  <si>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</si>
  <si>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</si>
  <si>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</si>
  <si>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</si>
  <si>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</si>
  <si>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</si>
  <si>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</si>
  <si>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</si>
  <si>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</si>
  <si>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</si>
  <si>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</si>
  <si>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</si>
  <si>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</si>
  <si>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</si>
  <si>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</si>
  <si>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</si>
  <si>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</si>
  <si>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</si>
  <si>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</si>
  <si>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</si>
  <si>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</si>
  <si>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</si>
  <si>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</si>
  <si>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</si>
  <si>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</si>
  <si>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</si>
  <si>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</si>
  <si>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</si>
  <si>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</si>
  <si>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</si>
  <si>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</si>
  <si>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</si>
  <si>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</si>
  <si>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</si>
  <si>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</si>
  <si>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</si>
  <si>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</si>
  <si>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</si>
  <si>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</si>
  <si>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</si>
  <si>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</si>
  <si>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</si>
  <si>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</si>
  <si>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</si>
  <si>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</si>
  <si>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</si>
  <si>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</si>
  <si>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</si>
  <si>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</si>
  <si>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</si>
  <si>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</si>
  <si>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</si>
  <si>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</si>
  <si>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</si>
  <si>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</si>
  <si>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</si>
  <si>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</si>
  <si>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</si>
  <si>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</si>
  <si>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</si>
  <si>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</si>
  <si>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</si>
  <si>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</si>
  <si>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</si>
  <si>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</si>
  <si>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</si>
  <si>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</si>
  <si>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</si>
  <si>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</si>
  <si>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</si>
  <si>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</si>
  <si>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</si>
  <si>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</si>
  <si>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</si>
  <si>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</si>
  <si>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</si>
  <si>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</si>
  <si>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</si>
  <si>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</si>
  <si>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</si>
  <si>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</si>
  <si>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</si>
  <si>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</si>
  <si>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</si>
  <si>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</si>
  <si>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</si>
  <si>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</si>
  <si>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</si>
  <si>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</si>
  <si>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</si>
  <si>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</si>
  <si>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</si>
  <si>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</si>
  <si>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</si>
  <si>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</si>
  <si>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</si>
  <si>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</si>
  <si>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</si>
  <si>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</si>
  <si>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</si>
  <si>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</si>
  <si>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</si>
  <si>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</si>
  <si>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</si>
  <si>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</si>
  <si>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</si>
  <si>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</si>
  <si>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</si>
  <si>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</si>
  <si>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</si>
  <si>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</si>
  <si>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</si>
  <si>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</si>
  <si>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</si>
  <si>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</si>
  <si>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</si>
  <si>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</si>
  <si>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</si>
  <si>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</si>
  <si>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</si>
  <si>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</si>
  <si>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</si>
  <si>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</si>
  <si>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</si>
  <si>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</si>
  <si>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</si>
  <si>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</si>
  <si>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</si>
  <si>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</si>
  <si>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</si>
  <si>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</si>
  <si>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</si>
  <si>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</si>
  <si>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</si>
  <si>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</si>
  <si>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</si>
  <si>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</si>
  <si>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</si>
  <si>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</si>
  <si>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</si>
  <si>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</si>
  <si>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</si>
  <si>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</si>
  <si>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</si>
  <si>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</si>
  <si>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</si>
  <si>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</si>
  <si>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</si>
  <si>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</si>
  <si>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</si>
  <si>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</si>
  <si>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</si>
  <si>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</si>
  <si>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</si>
  <si>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</si>
  <si>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</si>
  <si>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</si>
  <si>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</si>
  <si>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</si>
  <si>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</si>
  <si>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</si>
  <si>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</si>
  <si>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</si>
  <si>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</si>
  <si>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</si>
  <si>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</si>
  <si>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</si>
  <si>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</si>
  <si>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</si>
  <si>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</si>
  <si>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</si>
  <si>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</si>
  <si>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</si>
  <si>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</si>
  <si>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</si>
  <si>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</si>
  <si>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</si>
  <si>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</si>
  <si>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</si>
  <si>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</si>
  <si>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</si>
  <si>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</si>
  <si>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</si>
  <si>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</si>
  <si>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</si>
  <si>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</si>
  <si>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</si>
  <si>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</si>
  <si>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</si>
  <si>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</si>
  <si>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</si>
  <si>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</si>
  <si>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</si>
  <si>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</si>
  <si>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</si>
  <si>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</si>
  <si>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</si>
  <si>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</si>
  <si>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</si>
  <si>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</si>
  <si>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</si>
  <si>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</si>
  <si>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</si>
  <si>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</si>
  <si>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</si>
  <si>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</si>
  <si>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</si>
  <si>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</si>
  <si>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</si>
  <si>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</si>
  <si>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</si>
  <si>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</si>
  <si>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</si>
  <si>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</si>
  <si>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</si>
  <si>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</si>
  <si>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</si>
  <si>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</si>
  <si>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</si>
  <si>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</si>
  <si>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</si>
  <si>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</si>
  <si>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</si>
  <si>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</si>
  <si>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</si>
  <si>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</si>
  <si>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</si>
  <si>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</si>
  <si>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</si>
  <si>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</si>
  <si>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</si>
  <si>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</si>
  <si>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</si>
  <si>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</si>
  <si>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</si>
  <si>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</si>
  <si>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</si>
  <si>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</si>
  <si>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</si>
  <si>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</si>
  <si>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</si>
  <si>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</si>
  <si>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</si>
  <si>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</si>
  <si>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</si>
  <si>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</si>
  <si>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</si>
  <si>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</si>
  <si>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</si>
  <si>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</si>
  <si>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</si>
  <si>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</si>
  <si>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</si>
  <si>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</si>
  <si>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</si>
  <si>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</si>
  <si>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</si>
  <si>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</si>
  <si>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</si>
  <si>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</si>
  <si>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</si>
  <si>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</si>
  <si>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</si>
  <si>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</si>
  <si>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</si>
  <si>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</si>
  <si>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</si>
  <si>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</si>
  <si>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</si>
  <si>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</si>
  <si>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</si>
  <si>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</si>
  <si>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</si>
  <si>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</si>
  <si>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</si>
  <si>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</si>
  <si>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</si>
  <si>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</si>
  <si>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</si>
  <si>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</si>
  <si>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</si>
  <si>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</si>
  <si>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</si>
  <si>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</si>
  <si>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</si>
  <si>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</si>
  <si>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</si>
  <si>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</si>
  <si>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</si>
  <si>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</si>
  <si>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</si>
  <si>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</si>
  <si>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</si>
  <si>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</si>
  <si>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</si>
  <si>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</si>
  <si>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</si>
  <si>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</si>
  <si>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</si>
  <si>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</si>
  <si>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</si>
  <si>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</si>
  <si>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</si>
  <si>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</si>
  <si>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</si>
  <si>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</si>
  <si>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</si>
  <si>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</si>
  <si>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</si>
  <si>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</si>
  <si>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</si>
  <si>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</si>
  <si>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</si>
  <si>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</si>
  <si>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</si>
  <si>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</si>
  <si>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</si>
  <si>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</si>
  <si>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</si>
  <si>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</si>
  <si>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</si>
  <si>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</si>
  <si>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</si>
  <si>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</si>
  <si>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</si>
  <si>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</si>
  <si>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</si>
  <si>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</si>
  <si>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</si>
  <si>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</si>
  <si>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</si>
  <si>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</si>
  <si>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</si>
  <si>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</si>
  <si>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</si>
  <si>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</si>
  <si>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</si>
  <si>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</si>
  <si>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</si>
  <si>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</si>
  <si>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</si>
  <si>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</si>
  <si>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</si>
  <si>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</si>
  <si>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</si>
  <si>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</si>
  <si>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</si>
  <si>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</si>
  <si>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</si>
  <si>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</si>
  <si>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</si>
  <si>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</si>
  <si>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</si>
  <si>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</si>
  <si>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</si>
  <si>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</si>
  <si>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</si>
  <si>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</si>
  <si>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</si>
  <si>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</si>
  <si>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</si>
  <si>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</si>
  <si>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</si>
  <si>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</si>
  <si>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</si>
  <si>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</si>
  <si>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</si>
  <si>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</si>
  <si>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</si>
  <si>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</si>
  <si>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</si>
  <si>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</si>
  <si>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</si>
  <si>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</si>
  <si>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</si>
  <si>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</si>
  <si>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</si>
  <si>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</si>
  <si>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</si>
  <si>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</si>
  <si>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</si>
  <si>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</si>
  <si>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</si>
  <si>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</si>
  <si>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</si>
  <si>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</si>
  <si>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</si>
  <si>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</si>
  <si>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</si>
  <si>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</si>
  <si>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</si>
  <si>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</si>
  <si>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</si>
  <si>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</si>
  <si>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</si>
  <si>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</si>
  <si>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</si>
  <si>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</si>
  <si>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</si>
  <si>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</si>
  <si>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</si>
  <si>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</si>
  <si>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</si>
  <si>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</si>
  <si>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</si>
  <si>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</si>
  <si>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</si>
  <si>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</si>
  <si>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</si>
  <si>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</si>
  <si>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</si>
  <si>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</si>
  <si>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</si>
  <si>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</si>
  <si>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</si>
  <si>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</si>
  <si>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</si>
  <si>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</si>
  <si>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</si>
  <si>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</si>
  <si>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</si>
  <si>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</si>
  <si>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</si>
  <si>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</si>
  <si>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</si>
  <si>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</si>
  <si>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</si>
  <si>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</si>
  <si>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</si>
  <si>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</si>
  <si>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</si>
  <si>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</si>
  <si>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</si>
  <si>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</si>
  <si>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</si>
  <si>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</si>
  <si>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</si>
  <si>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</si>
  <si>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</si>
  <si>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</si>
  <si>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</si>
  <si>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</si>
  <si>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</si>
  <si>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</si>
  <si>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</si>
  <si>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</si>
  <si>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</si>
  <si>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</si>
  <si>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</si>
  <si>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</si>
  <si>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</si>
  <si>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</si>
  <si>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</si>
  <si>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</si>
  <si>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</si>
  <si>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</si>
  <si>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</si>
  <si>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</si>
  <si>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</si>
  <si>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</si>
  <si>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</si>
  <si>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</si>
  <si>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</si>
  <si>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</si>
  <si>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</si>
  <si>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</si>
  <si>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</si>
  <si>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</si>
  <si>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</si>
  <si>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</si>
  <si>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</si>
  <si>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</si>
  <si>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</si>
  <si>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</si>
  <si>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</si>
  <si>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</si>
  <si>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</si>
  <si>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</si>
  <si>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</si>
  <si>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</si>
  <si>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</si>
  <si>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</si>
  <si>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</si>
  <si>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</si>
  <si>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</si>
  <si>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</si>
  <si>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</si>
  <si>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</si>
  <si>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</si>
  <si>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</si>
  <si>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</si>
  <si>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</si>
  <si>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</si>
  <si>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</si>
  <si>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</si>
  <si>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</si>
  <si>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</si>
  <si>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</si>
  <si>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</si>
  <si>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</si>
  <si>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</si>
  <si>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</si>
  <si>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</si>
  <si>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</si>
  <si>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</si>
  <si>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</si>
  <si>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</si>
  <si>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</si>
  <si>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</si>
  <si>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</si>
  <si>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</si>
  <si>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</si>
  <si>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</si>
  <si>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</si>
  <si>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</si>
  <si>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</si>
  <si>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</si>
  <si>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</si>
  <si>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</si>
  <si>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</si>
  <si>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</si>
  <si>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</si>
  <si>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</si>
  <si>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</si>
  <si>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</si>
  <si>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</si>
  <si>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</si>
  <si>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</si>
  <si>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</si>
  <si>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</si>
  <si>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</si>
  <si>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</si>
  <si>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</si>
  <si>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</si>
  <si>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</si>
  <si>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</si>
  <si>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</si>
  <si>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</si>
  <si>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</si>
  <si>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</si>
  <si>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</si>
  <si>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</si>
  <si>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</si>
  <si>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</si>
  <si>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</si>
  <si>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</si>
  <si>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</si>
  <si>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</si>
  <si>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</si>
  <si>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</si>
  <si>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</si>
  <si>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</si>
  <si>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</si>
  <si>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</si>
  <si>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</si>
  <si>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</si>
  <si>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</si>
  <si>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</si>
  <si>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</si>
  <si>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</si>
  <si>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</si>
  <si>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</si>
  <si>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</si>
  <si>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</si>
  <si>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</si>
  <si>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</si>
  <si>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</si>
  <si>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</si>
  <si>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</si>
  <si>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</si>
  <si>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</si>
  <si>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</si>
  <si>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</si>
  <si>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</si>
  <si>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</si>
  <si>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</si>
  <si>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</si>
  <si>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</si>
  <si>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</si>
  <si>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</si>
  <si>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</si>
  <si>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</si>
  <si>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</si>
  <si>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</si>
  <si>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</si>
  <si>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</si>
  <si>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</si>
  <si>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</si>
  <si>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</si>
  <si>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</si>
  <si>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</si>
  <si>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</si>
  <si>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</si>
  <si>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</si>
  <si>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</si>
  <si>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</si>
  <si>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</si>
  <si>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</si>
  <si>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</si>
  <si>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</si>
  <si>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</si>
  <si>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</si>
  <si>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</si>
  <si>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</si>
  <si>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</si>
  <si>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</si>
  <si>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</si>
  <si>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</si>
  <si>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</si>
  <si>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</si>
  <si>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</si>
  <si>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</si>
  <si>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</si>
  <si>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</si>
  <si>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</si>
  <si>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</si>
  <si>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</si>
  <si>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</si>
  <si>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</si>
  <si>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</si>
  <si>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</si>
  <si>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</si>
  <si>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</si>
  <si>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</si>
  <si>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</si>
  <si>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</si>
  <si>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</si>
  <si>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</si>
  <si>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</si>
  <si>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</si>
  <si>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</si>
  <si>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</si>
  <si>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</si>
  <si>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</si>
  <si>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</si>
  <si>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</si>
  <si>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</si>
  <si>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</si>
  <si>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</si>
  <si>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</si>
  <si>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</si>
  <si>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</si>
  <si>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</si>
  <si>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</si>
  <si>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</si>
  <si>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</si>
  <si>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</si>
  <si>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</si>
  <si>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</si>
  <si>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</si>
  <si>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</si>
  <si>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</si>
  <si>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</si>
  <si>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</si>
  <si>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</si>
  <si>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</si>
  <si>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</si>
  <si>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</si>
  <si>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</si>
  <si>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</si>
  <si>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</si>
  <si>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</si>
  <si>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</si>
  <si>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</si>
  <si>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</si>
  <si>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</si>
  <si>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</si>
  <si>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</si>
  <si>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</si>
  <si>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</si>
  <si>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</si>
  <si>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</si>
  <si>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</si>
  <si>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</si>
  <si>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</si>
  <si>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</si>
  <si>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</si>
  <si>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</si>
  <si>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</si>
  <si>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</si>
  <si>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</si>
  <si>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</si>
  <si>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</si>
  <si>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</si>
  <si>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</si>
  <si>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</si>
  <si>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</si>
  <si>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</si>
  <si>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</si>
  <si>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</si>
  <si>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</si>
  <si>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</si>
  <si>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</si>
  <si>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</si>
  <si>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</si>
  <si>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</si>
  <si>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</si>
  <si>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</si>
  <si>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</si>
  <si>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</si>
  <si>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</si>
  <si>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</si>
  <si>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</si>
  <si>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</si>
  <si>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</si>
  <si>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</si>
  <si>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</si>
  <si>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</si>
  <si>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</si>
  <si>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</si>
  <si>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</si>
  <si>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</si>
  <si>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</si>
  <si>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</si>
  <si>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</si>
  <si>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</si>
  <si>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</si>
  <si>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</si>
  <si>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</si>
  <si>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</si>
  <si>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</si>
  <si>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</si>
  <si>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</si>
  <si>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</si>
  <si>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</si>
  <si>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</si>
  <si>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</si>
  <si>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</si>
  <si>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</si>
  <si>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</si>
  <si>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</si>
  <si>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</si>
  <si>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</si>
  <si>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</si>
  <si>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</si>
  <si>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</si>
  <si>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</si>
  <si>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</si>
  <si>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</si>
  <si>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</si>
  <si>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</si>
  <si>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</si>
  <si>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</si>
  <si>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</si>
  <si>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</si>
  <si>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</si>
  <si>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</si>
  <si>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</si>
  <si>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</si>
  <si>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</si>
  <si>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</si>
  <si>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</si>
  <si>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</si>
  <si>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</si>
  <si>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</si>
  <si>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</si>
  <si>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</si>
  <si>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</si>
  <si>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</si>
  <si>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</si>
  <si>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</si>
  <si>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</si>
  <si>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</si>
  <si>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</si>
  <si>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</si>
  <si>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</si>
  <si>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</si>
  <si>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</si>
  <si>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</si>
  <si>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</si>
  <si>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</si>
  <si>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</si>
  <si>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</si>
  <si>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</si>
  <si>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</si>
  <si>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</si>
  <si>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</si>
  <si>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</si>
  <si>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</si>
  <si>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</si>
  <si>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</si>
  <si>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</si>
  <si>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</si>
  <si>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</si>
  <si>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</si>
  <si>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</si>
  <si>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</si>
  <si>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</si>
  <si>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</si>
  <si>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</si>
  <si>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</si>
  <si>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</si>
  <si>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</si>
  <si>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</si>
  <si>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</si>
  <si>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</si>
  <si>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</si>
  <si>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</si>
  <si>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</si>
  <si>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</si>
  <si>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</si>
  <si>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</si>
  <si>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</si>
  <si>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</si>
  <si>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</si>
  <si>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</si>
  <si>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</si>
  <si>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</si>
  <si>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</si>
  <si>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</si>
  <si>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</si>
  <si>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</si>
  <si>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</si>
  <si>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</si>
  <si>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</si>
  <si>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</si>
  <si>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</si>
  <si>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</si>
  <si>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</si>
  <si>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</si>
  <si>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</si>
  <si>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</si>
  <si>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</si>
  <si>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</si>
  <si>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</si>
  <si>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</si>
  <si>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</si>
  <si>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</si>
  <si>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</si>
  <si>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</si>
  <si>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</si>
  <si>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</si>
  <si>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</si>
  <si>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</si>
  <si>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</si>
  <si>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</si>
  <si>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</si>
  <si>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</si>
  <si>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</si>
  <si>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</si>
  <si>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</si>
  <si>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</si>
  <si>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</si>
  <si>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</si>
  <si>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</si>
  <si>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</si>
  <si>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</si>
  <si>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</si>
  <si>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</si>
  <si>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</si>
  <si>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</si>
  <si>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</si>
  <si>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</si>
  <si>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</si>
  <si>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</si>
  <si>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</si>
  <si>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</si>
  <si>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</si>
  <si>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</si>
  <si>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</si>
  <si>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</si>
  <si>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</si>
  <si>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</si>
  <si>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</si>
  <si>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</si>
  <si>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</si>
  <si>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</si>
  <si>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</si>
  <si>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</si>
  <si>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</si>
  <si>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</si>
  <si>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</si>
  <si>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</si>
  <si>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</si>
  <si>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</si>
  <si>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</si>
  <si>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</si>
  <si>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</si>
  <si>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</si>
  <si>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</si>
  <si>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</si>
  <si>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</si>
  <si>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</si>
  <si>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</si>
  <si>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</si>
  <si>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</si>
  <si>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</si>
  <si>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</si>
  <si>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</si>
  <si>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</si>
  <si>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</si>
  <si>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</si>
  <si>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</si>
  <si>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</si>
  <si>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</si>
  <si>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</si>
  <si>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</si>
  <si>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</si>
  <si>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</si>
  <si>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</si>
  <si>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</si>
  <si>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</si>
  <si>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</si>
  <si>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</si>
  <si>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</si>
  <si>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</si>
  <si>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</si>
  <si>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</si>
  <si>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</si>
  <si>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</si>
  <si>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</si>
  <si>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</si>
  <si>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</si>
  <si>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</si>
  <si>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</si>
  <si>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</si>
  <si>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</si>
  <si>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</si>
  <si>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</si>
  <si>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</si>
  <si>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</si>
  <si>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</si>
  <si>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</si>
  <si>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</si>
  <si>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</si>
  <si>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</si>
  <si>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</si>
  <si>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</si>
  <si>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</si>
  <si>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</si>
  <si>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</si>
  <si>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</si>
  <si>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</si>
  <si>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</si>
  <si>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</si>
  <si>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</si>
  <si>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</si>
  <si>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</si>
  <si>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</si>
  <si>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</si>
  <si>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</si>
  <si>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</si>
  <si>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</si>
  <si>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</si>
  <si>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</si>
  <si>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</si>
  <si>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</si>
  <si>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</si>
  <si>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</si>
  <si>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</si>
  <si>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</si>
  <si>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</si>
  <si>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</si>
  <si>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</si>
  <si>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</si>
  <si>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</si>
  <si>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</si>
  <si>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</si>
  <si>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</si>
  <si>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</si>
  <si>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</si>
  <si>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</si>
  <si>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</si>
  <si>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</si>
  <si>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</si>
  <si>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</si>
  <si>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</si>
  <si>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</si>
  <si>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</si>
  <si>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</si>
  <si>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</si>
  <si>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</si>
  <si>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</si>
  <si>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</si>
  <si>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</si>
  <si>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</si>
  <si>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</si>
  <si>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</si>
  <si>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</si>
  <si>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</si>
  <si>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</si>
  <si>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</si>
  <si>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</si>
  <si>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</si>
  <si>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</si>
  <si>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</si>
  <si>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</si>
  <si>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</si>
  <si>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</si>
  <si>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</si>
  <si>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</si>
  <si>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</si>
  <si>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</si>
  <si>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</si>
  <si>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</si>
  <si>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</si>
  <si>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</si>
  <si>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</si>
  <si>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</si>
  <si>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</si>
  <si>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</si>
  <si>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</si>
  <si>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</si>
  <si>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</si>
  <si>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</si>
  <si>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</si>
  <si>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</si>
  <si>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</si>
  <si>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</si>
  <si>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</si>
  <si>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</si>
  <si>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</si>
  <si>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</si>
  <si>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</si>
  <si>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</si>
  <si>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</si>
  <si>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</si>
  <si>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</si>
  <si>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</si>
  <si>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</si>
  <si>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</si>
  <si>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</si>
  <si>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</si>
  <si>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</si>
  <si>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</si>
  <si>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</si>
  <si>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</si>
  <si>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</si>
  <si>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</si>
  <si>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</si>
  <si>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</si>
  <si>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</si>
  <si>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</si>
  <si>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</si>
  <si>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</si>
  <si>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</si>
  <si>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</si>
  <si>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</si>
  <si>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</si>
  <si>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</si>
  <si>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</si>
  <si>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</si>
  <si>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</si>
  <si>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</si>
  <si>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</si>
  <si>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</si>
  <si>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</si>
  <si>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</si>
  <si>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</si>
  <si>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</si>
  <si>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</si>
  <si>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</si>
  <si>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</si>
  <si>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</si>
  <si>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</si>
  <si>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</si>
  <si>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</si>
  <si>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</si>
  <si>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</si>
  <si>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</si>
  <si>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</si>
  <si>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</si>
  <si>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</si>
  <si>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</si>
  <si>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</si>
  <si>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</si>
  <si>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</si>
  <si>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</si>
  <si>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</si>
  <si>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</si>
  <si>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</si>
  <si>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</si>
  <si>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</si>
  <si>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</si>
  <si>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</si>
  <si>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</si>
  <si>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</si>
  <si>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</si>
  <si>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</si>
  <si>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</si>
  <si>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</si>
  <si>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</si>
  <si>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</si>
  <si>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</si>
  <si>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</si>
  <si>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</si>
  <si>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</si>
  <si>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</si>
  <si>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</si>
  <si>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</si>
  <si>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</si>
  <si>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</si>
  <si>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</si>
  <si>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</si>
  <si>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</si>
  <si>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</si>
  <si>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</si>
  <si>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</si>
  <si>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</si>
  <si>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</si>
  <si>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</si>
  <si>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</si>
  <si>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</si>
  <si>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</si>
  <si>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</si>
  <si>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</si>
  <si>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</si>
  <si>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</si>
  <si>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</si>
  <si>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</si>
  <si>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</si>
  <si>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</si>
  <si>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</si>
  <si>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</si>
  <si>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</si>
  <si>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</si>
  <si>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</si>
  <si>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</si>
  <si>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</si>
  <si>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</si>
  <si>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</si>
  <si>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</si>
  <si>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</si>
  <si>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</si>
  <si>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</si>
  <si>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</si>
  <si>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</si>
  <si>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</si>
  <si>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</si>
  <si>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</si>
  <si>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</si>
  <si>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</si>
  <si>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</si>
  <si>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</si>
  <si>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</si>
  <si>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</si>
  <si>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</si>
  <si>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</si>
  <si>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</si>
  <si>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</si>
  <si>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</si>
  <si>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</si>
  <si>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</si>
  <si>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</si>
  <si>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</si>
  <si>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</si>
  <si>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</si>
  <si>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</si>
  <si>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</si>
  <si>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</si>
  <si>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</si>
  <si>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</si>
  <si>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</si>
  <si>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</si>
  <si>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</si>
  <si>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</si>
  <si>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</si>
  <si>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</si>
  <si>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</si>
  <si>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</si>
  <si>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</si>
  <si>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</si>
  <si>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</si>
  <si>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</si>
  <si>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</si>
  <si>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</si>
  <si>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</si>
  <si>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</si>
  <si>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</si>
  <si>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</si>
  <si>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</si>
  <si>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</si>
  <si>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</si>
  <si>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</si>
  <si>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</si>
  <si>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</si>
  <si>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</si>
  <si>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</si>
  <si>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</si>
  <si>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</si>
  <si>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</si>
  <si>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</si>
  <si>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</si>
  <si>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</si>
  <si>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</si>
  <si>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</si>
  <si>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</si>
  <si>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</si>
  <si>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</si>
  <si>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</si>
  <si>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</si>
  <si>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</si>
  <si>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</si>
  <si>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</si>
  <si>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</si>
  <si>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</si>
  <si>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</si>
  <si>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</si>
  <si>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</si>
  <si>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</si>
  <si>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</si>
  <si>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</si>
  <si>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</si>
  <si>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</si>
  <si>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</si>
  <si>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</si>
  <si>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</si>
  <si>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</si>
  <si>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</si>
  <si>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</si>
  <si>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</si>
  <si>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</si>
  <si>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</si>
  <si>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</si>
  <si>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</si>
  <si>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</si>
  <si>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</si>
  <si>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</si>
  <si>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</si>
  <si>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</si>
  <si>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</si>
  <si>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</si>
  <si>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</si>
  <si>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</si>
  <si>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</si>
  <si>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</si>
  <si>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</si>
  <si>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</si>
  <si>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</si>
  <si>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</si>
  <si>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</si>
  <si>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</si>
  <si>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</si>
  <si>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</si>
  <si>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</si>
  <si>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</si>
  <si>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</si>
  <si>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</si>
  <si>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</si>
  <si>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</si>
  <si>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</si>
  <si>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</si>
  <si>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</si>
  <si>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</si>
  <si>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</si>
  <si>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</si>
  <si>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</si>
  <si>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</si>
  <si>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</si>
  <si>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</si>
  <si>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</si>
  <si>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</si>
  <si>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</si>
  <si>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</si>
  <si>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</si>
  <si>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</si>
  <si>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</si>
  <si>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</si>
  <si>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</si>
  <si>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</si>
  <si>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</si>
  <si>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</si>
  <si>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</si>
  <si>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</si>
  <si>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</si>
  <si>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</si>
  <si>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</si>
  <si>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</si>
  <si>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</si>
  <si>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</si>
  <si>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</si>
  <si>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</si>
  <si>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</si>
  <si>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</si>
  <si>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</si>
  <si>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</si>
  <si>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</si>
  <si>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</si>
  <si>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</si>
  <si>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</si>
  <si>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</si>
  <si>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</si>
  <si>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</si>
  <si>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</si>
  <si>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</si>
  <si>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</si>
  <si>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</si>
  <si>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</si>
  <si>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</si>
  <si>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</si>
  <si>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</si>
  <si>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</si>
  <si>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</si>
  <si>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</si>
  <si>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</si>
  <si>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</si>
  <si>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</si>
  <si>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</si>
  <si>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</si>
  <si>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</si>
  <si>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</si>
  <si>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</si>
  <si>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</si>
  <si>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</si>
  <si>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</si>
  <si>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</si>
  <si>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</si>
  <si>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</si>
  <si>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</si>
  <si>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</si>
  <si>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</si>
  <si>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</si>
  <si>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</si>
  <si>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</si>
  <si>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</si>
  <si>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</si>
  <si>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</si>
  <si>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</si>
  <si>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</si>
  <si>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</si>
  <si>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</si>
  <si>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</si>
  <si>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</si>
  <si>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</si>
  <si>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</si>
  <si>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</si>
  <si>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</si>
  <si>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</si>
  <si>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</si>
  <si>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</si>
  <si>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</si>
  <si>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</si>
  <si>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</si>
  <si>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</si>
  <si>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</si>
  <si>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</si>
  <si>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</si>
  <si>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</si>
  <si>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</si>
  <si>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</si>
  <si>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</si>
  <si>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</si>
  <si>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</si>
  <si>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</si>
  <si>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</si>
  <si>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</si>
  <si>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</si>
  <si>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</si>
  <si>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</si>
  <si>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</si>
  <si>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</si>
  <si>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</si>
  <si>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</si>
  <si>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</si>
  <si>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</si>
  <si>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</si>
  <si>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</si>
  <si>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</si>
  <si>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</si>
  <si>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</si>
  <si>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</si>
  <si>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</si>
  <si>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</si>
  <si>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</si>
  <si>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</si>
  <si>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</si>
  <si>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</si>
  <si>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</si>
  <si>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</si>
  <si>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</si>
  <si>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</si>
  <si>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</si>
  <si>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</si>
  <si>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</si>
  <si>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</si>
  <si>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</si>
  <si>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</si>
  <si>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</si>
  <si>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</si>
  <si>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</si>
  <si>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</si>
  <si>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</si>
  <si>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</si>
  <si>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</si>
  <si>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</si>
  <si>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</si>
  <si>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</si>
  <si>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</si>
  <si>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</si>
  <si>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</si>
  <si>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</si>
  <si>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</si>
  <si>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</si>
  <si>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</si>
  <si>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</si>
  <si>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</si>
  <si>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</si>
  <si>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</si>
  <si>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</si>
  <si>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</si>
  <si>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</si>
  <si>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</si>
  <si>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</si>
  <si>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</si>
  <si>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</si>
  <si>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</si>
  <si>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</si>
  <si>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</si>
  <si>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</si>
  <si>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</si>
  <si>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</si>
  <si>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</si>
  <si>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</si>
  <si>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</si>
  <si>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</si>
  <si>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</si>
  <si>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</si>
  <si>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</si>
  <si>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</si>
  <si>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</si>
  <si>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</si>
  <si>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</si>
  <si>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</si>
  <si>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</si>
  <si>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</si>
  <si>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</si>
  <si>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</si>
  <si>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</si>
  <si>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</si>
  <si>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</si>
  <si>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</si>
  <si>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</si>
  <si>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</si>
  <si>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</si>
  <si>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</si>
  <si>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</si>
  <si>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</si>
  <si>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</si>
  <si>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</si>
  <si>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</si>
  <si>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</si>
  <si>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</si>
  <si>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</si>
  <si>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</si>
  <si>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</si>
  <si>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</si>
  <si>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</si>
  <si>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</si>
  <si>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</si>
  <si>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</si>
  <si>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</si>
  <si>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</si>
  <si>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</si>
  <si>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</si>
  <si>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</si>
  <si>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</si>
  <si>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</si>
  <si>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</si>
  <si>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</si>
  <si>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</si>
  <si>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</si>
  <si>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</si>
  <si>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</si>
  <si>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</si>
  <si>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</si>
  <si>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</si>
  <si>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</si>
  <si>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</si>
  <si>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</si>
  <si>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</si>
  <si>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</si>
  <si>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</si>
  <si>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</si>
  <si>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</si>
  <si>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</si>
  <si>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</si>
  <si>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</si>
  <si>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</si>
  <si>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</si>
  <si>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</si>
  <si>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</si>
  <si>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</si>
  <si>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</si>
  <si>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</si>
  <si>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</si>
  <si>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</si>
  <si>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</si>
  <si>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</si>
  <si>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</si>
  <si>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</si>
  <si>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</si>
  <si>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</si>
  <si>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</si>
  <si>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</si>
  <si>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</si>
  <si>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</si>
  <si>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</si>
  <si>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</si>
  <si>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</si>
  <si>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</si>
  <si>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</si>
  <si>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</si>
  <si>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</si>
  <si>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</si>
  <si>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</si>
  <si>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</si>
  <si>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</si>
  <si>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</si>
  <si>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</si>
  <si>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</si>
  <si>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</si>
  <si>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</si>
  <si>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</si>
  <si>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</si>
  <si>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</si>
  <si>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</si>
  <si>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</si>
  <si>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</si>
  <si>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</si>
  <si>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</si>
  <si>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</si>
  <si>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</si>
  <si>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</si>
  <si>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</si>
  <si>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</si>
  <si>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</si>
  <si>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</si>
  <si>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</si>
  <si>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</si>
  <si>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</si>
  <si>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</si>
  <si>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</si>
  <si>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</si>
  <si>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</si>
  <si>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</si>
  <si>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</si>
  <si>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</si>
  <si>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</si>
  <si>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</si>
  <si>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</si>
  <si>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</si>
  <si>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</si>
  <si>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</si>
  <si>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</si>
  <si>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</si>
  <si>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</si>
  <si>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</si>
  <si>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</si>
  <si>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</si>
  <si>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</si>
  <si>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</si>
  <si>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</si>
  <si>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</si>
  <si>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</si>
  <si>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</si>
  <si>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</si>
  <si>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</si>
  <si>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</si>
  <si>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</si>
  <si>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</si>
  <si>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</si>
  <si>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</si>
  <si>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</si>
  <si>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</si>
  <si>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</si>
  <si>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</si>
  <si>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</si>
  <si>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</si>
  <si>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</si>
  <si>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</si>
  <si>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</si>
  <si>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</si>
  <si>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</si>
  <si>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</si>
  <si>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</si>
  <si>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</si>
  <si>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</si>
  <si>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</si>
  <si>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</si>
  <si>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</si>
  <si>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</si>
  <si>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</si>
  <si>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</si>
  <si>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</si>
  <si>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</si>
  <si>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</si>
  <si>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</si>
  <si>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</si>
  <si>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</si>
  <si>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</si>
  <si>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</si>
  <si>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</si>
  <si>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</si>
  <si>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</si>
  <si>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</si>
  <si>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</si>
  <si>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</si>
  <si>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</si>
  <si>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</si>
  <si>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</si>
  <si>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</si>
  <si>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</si>
  <si>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</si>
  <si>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</si>
  <si>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</si>
  <si>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</si>
  <si>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</si>
  <si>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</si>
  <si>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</si>
  <si>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</si>
  <si>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</si>
  <si>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</si>
  <si>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</si>
  <si>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</si>
  <si>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</si>
  <si>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</si>
  <si>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</si>
  <si>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</si>
  <si>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</si>
  <si>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</si>
  <si>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</si>
  <si>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</si>
  <si>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</si>
  <si>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</si>
  <si>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</si>
  <si>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</si>
  <si>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</si>
  <si>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</si>
  <si>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</si>
  <si>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</si>
  <si>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</si>
  <si>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</si>
  <si>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</si>
  <si>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</si>
  <si>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</si>
  <si>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</si>
  <si>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</si>
  <si>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</si>
  <si>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</si>
  <si>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</si>
  <si>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</si>
  <si>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</si>
  <si>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</si>
  <si>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</si>
  <si>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</si>
  <si>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</si>
  <si>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</si>
  <si>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</si>
  <si>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</si>
  <si>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</si>
  <si>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</si>
  <si>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</si>
  <si>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</si>
  <si>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</si>
  <si>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</si>
  <si>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</si>
  <si>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</si>
  <si>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</si>
  <si>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</si>
  <si>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</si>
  <si>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</si>
  <si>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</si>
  <si>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</si>
  <si>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</si>
  <si>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</si>
  <si>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</si>
  <si>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</si>
  <si>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</si>
  <si>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</si>
  <si>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</si>
  <si>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</si>
  <si>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</si>
  <si>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</si>
  <si>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</si>
  <si>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</si>
  <si>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</si>
  <si>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</si>
  <si>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</si>
  <si>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</si>
  <si>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</si>
  <si>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</si>
  <si>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</si>
  <si>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</si>
  <si>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</si>
  <si>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</si>
  <si>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</si>
  <si>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</si>
  <si>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</si>
  <si>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</si>
  <si>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</si>
  <si>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</si>
  <si>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</si>
  <si>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</si>
  <si>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</si>
  <si>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</si>
  <si>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</si>
  <si>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</si>
  <si>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</si>
  <si>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</si>
  <si>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</si>
  <si>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</si>
  <si>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</si>
  <si>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</si>
  <si>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</si>
  <si>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</si>
  <si>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</si>
  <si>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</si>
  <si>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</si>
  <si>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</si>
  <si>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</si>
  <si>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</si>
  <si>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</si>
  <si>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</si>
  <si>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</si>
  <si>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</si>
  <si>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</si>
  <si>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</si>
  <si>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</si>
  <si>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</si>
  <si>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</si>
  <si>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</si>
  <si>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</si>
  <si>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</si>
  <si>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</si>
  <si>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</si>
  <si>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</si>
  <si>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</si>
  <si>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</si>
  <si>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</si>
  <si>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</si>
  <si>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</si>
  <si>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</si>
  <si>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</si>
  <si>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</si>
  <si>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</si>
  <si>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</si>
  <si>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</si>
  <si>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</si>
  <si>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</si>
  <si>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</si>
  <si>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</si>
  <si>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</si>
  <si>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</si>
  <si>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</si>
  <si>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</si>
  <si>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</si>
  <si>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</si>
  <si>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</si>
  <si>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</si>
  <si>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</si>
  <si>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</si>
  <si>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</si>
  <si>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</si>
  <si>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</si>
  <si>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</si>
  <si>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</si>
  <si>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</si>
  <si>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</si>
  <si>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</si>
  <si>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</si>
  <si>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</si>
  <si>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</si>
  <si>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</si>
  <si>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</si>
  <si>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</si>
  <si>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</si>
  <si>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</si>
  <si>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</si>
  <si>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</si>
  <si>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</si>
  <si>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</si>
  <si>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</si>
  <si>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</si>
  <si>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</si>
  <si>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</si>
  <si>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</si>
  <si>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</si>
  <si>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</si>
  <si>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</si>
  <si>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</si>
  <si>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</si>
  <si>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</si>
  <si>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</si>
  <si>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</si>
  <si>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</si>
  <si>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</si>
  <si>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</si>
  <si>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</si>
  <si>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</si>
  <si>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</si>
  <si>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</si>
  <si>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</si>
  <si>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</si>
  <si>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</si>
  <si>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</si>
  <si>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</si>
  <si>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</si>
  <si>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</si>
  <si>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</si>
  <si>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</si>
  <si>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</si>
  <si>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</si>
  <si>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</si>
  <si>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</si>
  <si>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</si>
  <si>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</si>
  <si>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</si>
  <si>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</si>
  <si>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</si>
  <si>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</si>
  <si>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</si>
  <si>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</si>
  <si>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</si>
  <si>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</si>
  <si>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</si>
  <si>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</si>
  <si>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</si>
  <si>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</si>
  <si>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</si>
  <si>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</si>
  <si>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</si>
  <si>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</si>
  <si>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</si>
  <si>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</si>
  <si>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</si>
  <si>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</si>
  <si>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</si>
  <si>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</si>
  <si>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</si>
  <si>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</si>
  <si>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</si>
  <si>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</si>
  <si>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</si>
  <si>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</si>
  <si>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</si>
  <si>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</si>
  <si>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</si>
  <si>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</si>
  <si>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</si>
  <si>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</si>
  <si>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</si>
  <si>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</si>
  <si>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</si>
  <si>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</si>
  <si>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</si>
  <si>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</si>
  <si>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</si>
  <si>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</si>
  <si>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</si>
  <si>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</si>
  <si>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</si>
  <si>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</si>
  <si>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</si>
  <si>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</si>
  <si>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</si>
  <si>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</si>
  <si>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</si>
  <si>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</si>
  <si>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</si>
  <si>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</si>
  <si>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</si>
  <si>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</si>
  <si>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</si>
  <si>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</si>
  <si>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</si>
  <si>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</si>
  <si>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</si>
  <si>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</si>
  <si>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</si>
  <si>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</si>
  <si>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</si>
  <si>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</si>
  <si>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</si>
  <si>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</si>
  <si>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</si>
  <si>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</si>
  <si>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</si>
  <si>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</si>
  <si>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</si>
  <si>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</si>
  <si>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</si>
  <si>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</si>
  <si>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</si>
  <si>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</si>
  <si>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</si>
  <si>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</si>
  <si>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</si>
  <si>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</si>
  <si>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</si>
  <si>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</si>
  <si>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</si>
  <si>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</si>
  <si>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</si>
  <si>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</si>
  <si>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</si>
  <si>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</si>
  <si>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</si>
  <si>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</si>
  <si>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</si>
  <si>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</si>
  <si>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</si>
  <si>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</si>
  <si>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</si>
  <si>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</si>
  <si>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</si>
  <si>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</si>
  <si>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</si>
  <si>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</si>
  <si>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</si>
  <si>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</si>
  <si>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</si>
  <si>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</si>
  <si>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</si>
  <si>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</si>
  <si>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</si>
  <si>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</si>
  <si>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</si>
  <si>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</si>
  <si>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</si>
  <si>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</si>
  <si>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</si>
  <si>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</si>
  <si>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</si>
  <si>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</si>
  <si>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</si>
  <si>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</si>
  <si>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</si>
  <si>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</si>
  <si>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</si>
  <si>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</si>
  <si>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</si>
  <si>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</si>
  <si>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</si>
  <si>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</si>
  <si>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</si>
  <si>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</si>
  <si>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</si>
  <si>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</si>
  <si>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</si>
  <si>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</si>
  <si>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</si>
  <si>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</si>
  <si>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</si>
  <si>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</si>
  <si>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</si>
  <si>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</si>
  <si>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</si>
  <si>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</si>
  <si>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</si>
  <si>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</si>
  <si>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</si>
  <si>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</si>
  <si>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</si>
  <si>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</si>
  <si>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</si>
  <si>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</si>
  <si>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</si>
  <si>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</si>
  <si>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</si>
  <si>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</si>
  <si>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</si>
  <si>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</si>
  <si>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</si>
  <si>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</si>
  <si>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</si>
  <si>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</si>
  <si>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</si>
  <si>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</si>
  <si>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</si>
  <si>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</si>
  <si>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</si>
  <si>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</si>
  <si>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</si>
  <si>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</si>
  <si>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</si>
  <si>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</si>
  <si>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</si>
  <si>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</si>
  <si>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</si>
  <si>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</si>
  <si>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</si>
  <si>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</si>
  <si>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</si>
  <si>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</si>
  <si>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</si>
  <si>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</si>
  <si>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</si>
  <si>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</si>
  <si>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</si>
  <si>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</si>
  <si>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</si>
  <si>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</si>
  <si>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</si>
  <si>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</si>
  <si>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</si>
  <si>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</si>
  <si>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</si>
  <si>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</si>
  <si>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</si>
  <si>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</si>
  <si>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</si>
  <si>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</si>
  <si>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</si>
  <si>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</si>
  <si>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</si>
  <si>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</si>
  <si>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</si>
  <si>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</si>
  <si>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</si>
  <si>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</si>
  <si>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</si>
  <si>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</si>
  <si>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</si>
  <si>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</si>
  <si>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</si>
  <si>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</si>
  <si>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</si>
  <si>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</si>
  <si>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</si>
  <si>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</si>
  <si>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</si>
  <si>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</si>
  <si>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</si>
  <si>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</si>
  <si>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</si>
  <si>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</si>
  <si>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</si>
  <si>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</si>
  <si>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</si>
  <si>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</si>
  <si>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</si>
  <si>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</si>
  <si>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</si>
  <si>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</si>
  <si>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</si>
  <si>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</si>
  <si>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</si>
  <si>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</si>
  <si>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</si>
  <si>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</si>
  <si>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</si>
  <si>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</si>
  <si>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</si>
  <si>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</si>
  <si>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</si>
  <si>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</si>
  <si>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</si>
  <si>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</si>
  <si>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</si>
  <si>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</si>
  <si>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</si>
  <si>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</si>
  <si>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</si>
  <si>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</si>
  <si>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</si>
  <si>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</si>
  <si>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</si>
  <si>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</si>
  <si>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</si>
  <si>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</si>
  <si>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</si>
  <si>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</si>
  <si>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</si>
  <si>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</si>
  <si>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</si>
  <si>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</si>
  <si>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</si>
  <si>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</si>
  <si>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</si>
  <si>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</si>
  <si>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</si>
  <si>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</si>
  <si>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</si>
  <si>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</si>
  <si>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</si>
  <si>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</si>
  <si>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</si>
  <si>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</si>
  <si>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</si>
  <si>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</si>
  <si>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</si>
  <si>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</si>
  <si>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</si>
  <si>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</si>
  <si>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</si>
  <si>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</si>
  <si>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</si>
  <si>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</si>
  <si>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</si>
  <si>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</si>
  <si>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</si>
  <si>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</si>
  <si>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</si>
  <si>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</si>
  <si>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</si>
  <si>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</si>
  <si>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</si>
  <si>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</si>
  <si>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</si>
  <si>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</si>
  <si>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</si>
  <si>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</si>
  <si>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</si>
  <si>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</si>
  <si>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</si>
  <si>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</si>
  <si>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</si>
  <si>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</si>
  <si>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</si>
  <si>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</si>
  <si>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</si>
  <si>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</si>
  <si>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</si>
  <si>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</si>
  <si>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</si>
  <si>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</si>
  <si>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</si>
  <si>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</si>
  <si>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</si>
  <si>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</si>
  <si>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</si>
  <si>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</si>
  <si>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</si>
  <si>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</si>
  <si>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</si>
  <si>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</si>
  <si>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</si>
  <si>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</si>
  <si>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</si>
  <si>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</si>
  <si>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</si>
  <si>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</si>
  <si>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</si>
  <si>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</si>
  <si>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</si>
  <si>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</si>
  <si>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</si>
  <si>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</si>
  <si>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</si>
  <si>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</si>
  <si>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</si>
  <si>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</si>
  <si>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</si>
  <si>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</si>
  <si>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</si>
  <si>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</si>
  <si>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</si>
  <si>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</si>
  <si>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</si>
  <si>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</si>
  <si>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</si>
  <si>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</si>
  <si>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</si>
  <si>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</si>
  <si>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</si>
  <si>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</si>
  <si>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</si>
  <si>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</si>
  <si>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</si>
  <si>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</si>
  <si>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</si>
  <si>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</si>
  <si>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</si>
  <si>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</si>
  <si>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</si>
  <si>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</si>
  <si>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</si>
  <si>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</si>
  <si>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</si>
  <si>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</si>
  <si>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</si>
  <si>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</si>
  <si>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</si>
  <si>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</si>
  <si>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</si>
  <si>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</si>
  <si>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</si>
  <si>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</si>
  <si>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</si>
  <si>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</si>
  <si>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</si>
  <si>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</si>
  <si>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</si>
  <si>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</si>
  <si>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</si>
  <si>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</si>
  <si>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</si>
  <si>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</si>
  <si>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</si>
  <si>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</si>
  <si>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</si>
  <si>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</si>
  <si>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</si>
  <si>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</si>
  <si>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</si>
  <si>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</si>
  <si>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</si>
  <si>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</si>
  <si>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</si>
  <si>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</si>
  <si>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</si>
  <si>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</si>
  <si>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</si>
  <si>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</si>
  <si>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</si>
  <si>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</si>
  <si>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</si>
  <si>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</si>
  <si>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</si>
  <si>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</si>
  <si>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</si>
  <si>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</si>
  <si>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</si>
  <si>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</si>
  <si>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</si>
  <si>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</si>
  <si>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</si>
  <si>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</si>
  <si>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</si>
  <si>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</si>
  <si>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</si>
  <si>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</si>
  <si>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</si>
  <si>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</si>
  <si>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</si>
  <si>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</si>
  <si>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</si>
  <si>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</si>
  <si>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</si>
  <si>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</si>
  <si>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</si>
  <si>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</si>
  <si>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</si>
  <si>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</si>
  <si>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</si>
  <si>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</si>
  <si>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</si>
  <si>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</si>
  <si>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</si>
  <si>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</si>
  <si>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</si>
  <si>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</si>
  <si>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</si>
  <si>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</si>
  <si>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</si>
  <si>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</si>
  <si>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</si>
  <si>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</si>
  <si>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</si>
  <si>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</si>
  <si>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</si>
  <si>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</si>
  <si>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</si>
  <si>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</si>
  <si>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</si>
  <si>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</si>
  <si>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</si>
  <si>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</si>
  <si>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</si>
  <si>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</si>
  <si>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</si>
  <si>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</si>
  <si>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</si>
  <si>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</si>
  <si>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</si>
  <si>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</si>
  <si>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</si>
  <si>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</si>
  <si>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</si>
  <si>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</si>
  <si>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</si>
  <si>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</si>
  <si>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</si>
  <si>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</si>
  <si>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</si>
  <si>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</si>
  <si>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</si>
  <si>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</si>
  <si>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</si>
  <si>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</si>
  <si>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</si>
  <si>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</si>
  <si>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</si>
  <si>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</si>
  <si>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</si>
  <si>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</si>
  <si>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</si>
  <si>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</si>
  <si>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</si>
  <si>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</si>
  <si>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</si>
  <si>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</si>
  <si>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</si>
  <si>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</si>
  <si>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</si>
  <si>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</si>
  <si>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</si>
  <si>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</si>
  <si>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</si>
  <si>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</si>
  <si>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</si>
  <si>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</si>
  <si>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</si>
  <si>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</si>
  <si>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</si>
  <si>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</si>
  <si>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</si>
  <si>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</si>
  <si>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</si>
  <si>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</si>
  <si>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</si>
  <si>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</si>
  <si>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</si>
  <si>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</si>
  <si>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</si>
  <si>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</si>
  <si>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</si>
  <si>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</si>
  <si>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</si>
  <si>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</si>
  <si>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</si>
  <si>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</si>
  <si>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</si>
  <si>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</si>
  <si>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</si>
  <si>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</si>
  <si>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</si>
  <si>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</si>
  <si>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</si>
  <si>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</si>
  <si>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</si>
  <si>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</si>
  <si>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</si>
  <si>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</si>
  <si>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</si>
  <si>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</si>
  <si>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</si>
  <si>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</si>
  <si>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</si>
  <si>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</si>
  <si>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</si>
  <si>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</si>
  <si>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</si>
  <si>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</si>
  <si>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</si>
  <si>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</si>
  <si>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</si>
  <si>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</si>
  <si>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</si>
  <si>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</si>
  <si>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</si>
  <si>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</si>
  <si>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</si>
  <si>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</si>
  <si>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</si>
  <si>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</si>
  <si>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</si>
  <si>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</si>
  <si>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</si>
  <si>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</si>
  <si>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</si>
  <si>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</si>
  <si>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</si>
  <si>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</si>
  <si>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</si>
  <si>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</si>
  <si>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</si>
  <si>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</si>
  <si>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</si>
  <si>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</si>
  <si>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</si>
  <si>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</si>
  <si>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</si>
  <si>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</si>
  <si>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</si>
  <si>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</si>
  <si>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</si>
  <si>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</si>
  <si>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</si>
  <si>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</si>
  <si>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</si>
  <si>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</si>
  <si>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</si>
  <si>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</si>
  <si>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</si>
  <si>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</si>
  <si>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</si>
  <si>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</si>
  <si>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</si>
  <si>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</si>
  <si>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</si>
  <si>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</si>
  <si>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</si>
  <si>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</si>
  <si>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</si>
  <si>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</si>
  <si>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</si>
  <si>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</si>
  <si>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</si>
  <si>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</si>
  <si>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</si>
  <si>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</si>
  <si>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</si>
  <si>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</si>
  <si>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</si>
  <si>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</si>
  <si>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</si>
  <si>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</si>
  <si>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</si>
  <si>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</si>
  <si>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</si>
  <si>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</si>
  <si>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</si>
  <si>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</si>
  <si>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</si>
  <si>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</si>
  <si>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</si>
  <si>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</si>
  <si>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</si>
  <si>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</si>
  <si>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</si>
  <si>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</si>
  <si>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</si>
  <si>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</si>
  <si>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</si>
  <si>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</si>
  <si>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</si>
  <si>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</si>
  <si>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</si>
  <si>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</si>
  <si>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</si>
  <si>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</si>
  <si>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</si>
  <si>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</si>
  <si>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</si>
  <si>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</si>
  <si>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</si>
  <si>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</si>
  <si>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</si>
  <si>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</si>
  <si>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</si>
  <si>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</si>
  <si>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</si>
  <si>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</si>
  <si>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</si>
  <si>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</si>
  <si>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</si>
  <si>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</si>
  <si>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</si>
  <si>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</si>
  <si>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</si>
  <si>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</si>
  <si>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</si>
  <si>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</si>
  <si>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</si>
  <si>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</si>
  <si>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</si>
  <si>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</si>
  <si>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</si>
  <si>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</si>
  <si>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</si>
  <si>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</si>
  <si>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</si>
  <si>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</si>
  <si>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</si>
  <si>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</si>
  <si>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</si>
  <si>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</si>
  <si>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</si>
  <si>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</si>
  <si>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</si>
  <si>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</si>
  <si>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</si>
  <si>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</si>
  <si>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</si>
  <si>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</si>
  <si>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</si>
  <si>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</si>
  <si>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</si>
  <si>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</si>
  <si>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</si>
  <si>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</si>
  <si>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</si>
  <si>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</si>
  <si>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</si>
  <si>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</si>
  <si>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</si>
  <si>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</si>
  <si>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</si>
  <si>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</si>
  <si>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</si>
  <si>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</si>
  <si>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</si>
  <si>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</si>
  <si>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</si>
  <si>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</si>
  <si>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</si>
  <si>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</si>
  <si>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</si>
  <si>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</si>
  <si>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</si>
  <si>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</si>
  <si>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</si>
  <si>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</si>
  <si>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</si>
  <si>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</si>
  <si>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</si>
  <si>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</si>
  <si>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</si>
  <si>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</si>
  <si>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</si>
  <si>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</si>
  <si>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</si>
  <si>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</si>
  <si>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</si>
  <si>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</si>
  <si>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</si>
  <si>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</si>
  <si>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</si>
  <si>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</si>
  <si>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</si>
  <si>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</si>
  <si>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</si>
  <si>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</si>
  <si>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</si>
  <si>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</si>
  <si>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</si>
  <si>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</si>
  <si>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</si>
  <si>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</si>
  <si>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</si>
  <si>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</si>
  <si>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</si>
  <si>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</si>
  <si>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</si>
  <si>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</si>
  <si>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</si>
  <si>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</si>
  <si>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</si>
  <si>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</si>
  <si>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</si>
  <si>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</si>
  <si>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</si>
  <si>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</si>
  <si>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</si>
  <si>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</si>
  <si>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</si>
  <si>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</si>
  <si>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</si>
  <si>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</si>
  <si>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</si>
  <si>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</si>
  <si>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</si>
  <si>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</si>
  <si>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</si>
  <si>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</si>
  <si>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</si>
  <si>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</si>
  <si>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</si>
  <si>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</si>
  <si>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</si>
  <si>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</si>
  <si>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</si>
  <si>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</si>
  <si>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</si>
  <si>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</si>
  <si>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</si>
  <si>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</si>
  <si>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</si>
  <si>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</si>
  <si>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</si>
  <si>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</si>
  <si>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</si>
  <si>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</si>
  <si>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</si>
  <si>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</si>
  <si>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</si>
  <si>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</si>
  <si>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</si>
  <si>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</si>
  <si>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</si>
  <si>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</si>
  <si>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</si>
  <si>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</si>
  <si>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</si>
  <si>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</si>
  <si>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</si>
  <si>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</si>
  <si>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</si>
  <si>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</si>
  <si>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</si>
  <si>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</si>
  <si>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</si>
  <si>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</si>
  <si>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</si>
  <si>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</si>
  <si>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</si>
  <si>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</si>
  <si>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</si>
  <si>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</si>
  <si>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</si>
  <si>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</si>
  <si>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</si>
  <si>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</si>
  <si>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</si>
  <si>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</si>
  <si>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</si>
  <si>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</si>
  <si>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</si>
  <si>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</si>
  <si>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</si>
  <si>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</si>
  <si>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</si>
  <si>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</si>
  <si>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</si>
  <si>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</si>
  <si>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</si>
  <si>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</si>
  <si>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</si>
  <si>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</si>
  <si>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</si>
  <si>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</si>
  <si>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</si>
  <si>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</si>
  <si>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</si>
  <si>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</si>
  <si>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</si>
  <si>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</si>
  <si>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</si>
  <si>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</si>
  <si>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</si>
  <si>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</si>
  <si>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</si>
  <si>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</si>
  <si>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</si>
  <si>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</si>
  <si>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</si>
  <si>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</si>
  <si>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</si>
  <si>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</si>
  <si>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</si>
  <si>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</si>
  <si>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</si>
  <si>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</si>
  <si>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</si>
  <si>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</si>
  <si>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</si>
  <si>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</si>
  <si>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</si>
  <si>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</si>
  <si>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</si>
  <si>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</si>
  <si>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</si>
  <si>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</si>
  <si>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</si>
  <si>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</si>
  <si>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</si>
  <si>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</si>
  <si>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</si>
  <si>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</si>
  <si>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</si>
  <si>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</si>
  <si>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</si>
  <si>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</si>
  <si>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</si>
  <si>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</si>
  <si>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</si>
  <si>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</si>
  <si>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</si>
  <si>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</si>
  <si>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</si>
  <si>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</si>
  <si>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</si>
  <si>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</si>
  <si>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</si>
  <si>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</si>
  <si>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</si>
  <si>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</si>
  <si>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</si>
  <si>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</si>
  <si>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</si>
  <si>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</si>
  <si>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</si>
  <si>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</si>
  <si>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</si>
  <si>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</si>
  <si>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</si>
  <si>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</si>
  <si>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</si>
  <si>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</si>
  <si>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</si>
  <si>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</si>
  <si>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</si>
  <si>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</si>
  <si>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</si>
  <si>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</si>
  <si>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</si>
  <si>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</si>
  <si>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</si>
  <si>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</si>
  <si>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</si>
  <si>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</si>
  <si>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</si>
  <si>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</si>
  <si>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</si>
  <si>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</si>
  <si>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</si>
  <si>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</si>
  <si>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</si>
  <si>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</si>
  <si>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</si>
  <si>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</si>
  <si>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</si>
  <si>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</si>
  <si>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</si>
  <si>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</si>
  <si>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</si>
  <si>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</si>
  <si>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</si>
  <si>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</si>
  <si>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</si>
  <si>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</si>
  <si>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</si>
  <si>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</si>
  <si>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</si>
  <si>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</si>
  <si>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</si>
  <si>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</si>
  <si>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</si>
  <si>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</si>
  <si>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</si>
  <si>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</si>
  <si>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</si>
  <si>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</si>
  <si>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</si>
  <si>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</si>
  <si>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</si>
  <si>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</si>
  <si>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</si>
  <si>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</si>
  <si>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</si>
  <si>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</si>
  <si>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</si>
  <si>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</si>
  <si>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</si>
  <si>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</si>
  <si>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</si>
  <si>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</si>
  <si>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</si>
  <si>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</si>
  <si>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</si>
  <si>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</si>
  <si>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</si>
  <si>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</si>
  <si>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</si>
  <si>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</si>
  <si>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</si>
  <si>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</si>
  <si>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</si>
  <si>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</si>
  <si>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</si>
  <si>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</si>
  <si>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</si>
  <si>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</si>
  <si>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</si>
  <si>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</si>
  <si>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</si>
  <si>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</si>
  <si>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</si>
  <si>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</si>
  <si>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</si>
  <si>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</si>
  <si>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</si>
  <si>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</si>
  <si>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</si>
  <si>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</si>
  <si>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</si>
  <si>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</si>
  <si>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</si>
  <si>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</si>
  <si>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</si>
  <si>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</si>
  <si>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</si>
  <si>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</si>
  <si>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</si>
  <si>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</si>
  <si>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</si>
  <si>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</si>
  <si>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</si>
  <si>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</si>
  <si>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</si>
  <si>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</si>
  <si>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</si>
  <si>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</si>
  <si>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</si>
  <si>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</si>
  <si>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</si>
  <si>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</si>
  <si>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</si>
  <si>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</si>
  <si>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</si>
  <si>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</si>
  <si>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</si>
  <si>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</si>
  <si>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</si>
  <si>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</si>
  <si>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</si>
  <si>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</si>
  <si>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</si>
  <si>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</si>
  <si>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</si>
  <si>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</si>
  <si>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</si>
  <si>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</si>
  <si>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</si>
  <si>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</si>
  <si>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</si>
  <si>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</si>
  <si>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</si>
  <si>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</si>
  <si>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</si>
  <si>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</si>
  <si>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</si>
  <si>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</si>
  <si>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</si>
  <si>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</si>
  <si>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</si>
  <si>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</si>
  <si>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</si>
  <si>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</si>
  <si>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</si>
  <si>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</si>
  <si>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</si>
  <si>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</si>
  <si>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</si>
  <si>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</si>
  <si>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</si>
  <si>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</si>
  <si>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</si>
  <si>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</si>
  <si>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</si>
  <si>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</si>
  <si>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</si>
  <si>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</si>
  <si>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</si>
  <si>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</si>
  <si>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</si>
  <si>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</si>
  <si>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</si>
  <si>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</si>
  <si>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</si>
  <si>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</si>
  <si>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</si>
  <si>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</si>
  <si>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</si>
  <si>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</si>
  <si>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</si>
  <si>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</si>
  <si>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</si>
  <si>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</si>
  <si>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</si>
  <si>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</si>
  <si>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</si>
  <si>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</si>
  <si>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</si>
  <si>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</si>
  <si>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</si>
  <si>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</si>
  <si>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</si>
  <si>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</si>
  <si>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</si>
  <si>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</si>
  <si>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</si>
  <si>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</si>
  <si>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</si>
  <si>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</si>
  <si>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</si>
  <si>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</si>
  <si>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</si>
  <si>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</si>
  <si>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</si>
  <si>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</si>
  <si>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</si>
  <si>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</si>
  <si>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</si>
  <si>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</si>
  <si>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</si>
  <si>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</si>
  <si>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</si>
  <si>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</si>
  <si>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</si>
  <si>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</si>
  <si>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</si>
  <si>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</si>
  <si>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</si>
  <si>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</si>
  <si>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</si>
  <si>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</si>
  <si>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</si>
  <si>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</si>
  <si>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</si>
  <si>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</si>
  <si>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</si>
  <si>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</si>
  <si>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</si>
  <si>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</si>
  <si>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</si>
  <si>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</si>
  <si>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</si>
  <si>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</si>
  <si>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</si>
  <si>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</si>
  <si>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</si>
  <si>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</si>
  <si>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</si>
  <si>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</si>
  <si>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</si>
  <si>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</si>
  <si>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</si>
  <si>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</si>
  <si>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</si>
  <si>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</si>
  <si>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</si>
  <si>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</si>
  <si>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</si>
  <si>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</si>
  <si>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</si>
  <si>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</si>
  <si>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</si>
  <si>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</si>
  <si>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</si>
  <si>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</si>
  <si>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</si>
  <si>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</si>
  <si>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</si>
  <si>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</si>
  <si>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</si>
  <si>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</si>
  <si>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</si>
  <si>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</si>
  <si>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</si>
  <si>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</si>
  <si>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</si>
  <si>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</si>
  <si>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</si>
  <si>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</si>
  <si>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</si>
  <si>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</si>
  <si>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</si>
  <si>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</si>
  <si>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</si>
  <si>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</si>
  <si>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</si>
  <si>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</si>
  <si>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</si>
  <si>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</si>
  <si>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</si>
  <si>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</si>
  <si>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</si>
  <si>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</si>
  <si>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</si>
  <si>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</si>
  <si>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</si>
  <si>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</si>
  <si>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</si>
  <si>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</si>
  <si>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</si>
  <si>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</si>
  <si>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</si>
  <si>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</si>
  <si>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</si>
  <si>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</si>
  <si>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</si>
  <si>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</si>
  <si>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</si>
  <si>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</si>
  <si>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</si>
  <si>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</si>
  <si>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</si>
  <si>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</si>
  <si>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</si>
  <si>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</si>
  <si>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</si>
  <si>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</si>
  <si>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</si>
  <si>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</si>
  <si>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</si>
  <si>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</si>
  <si>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</si>
  <si>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</si>
  <si>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</si>
  <si>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</si>
  <si>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</si>
  <si>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</si>
  <si>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</si>
  <si>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</si>
  <si>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</si>
  <si>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</si>
  <si>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</si>
  <si>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</si>
  <si>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</si>
  <si>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</si>
  <si>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</si>
  <si>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</si>
  <si>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</si>
  <si>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</si>
  <si>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</si>
  <si>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</si>
  <si>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</si>
  <si>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</si>
  <si>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</si>
  <si>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</si>
  <si>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</si>
  <si>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</si>
  <si>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</si>
  <si>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</si>
  <si>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</si>
  <si>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</si>
  <si>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</si>
  <si>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</si>
  <si>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</si>
  <si>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</si>
  <si>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</si>
  <si>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</si>
  <si>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</si>
  <si>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</si>
  <si>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</si>
  <si>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</si>
  <si>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</si>
  <si>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</si>
  <si>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</si>
  <si>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</si>
  <si>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</si>
  <si>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</si>
  <si>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</si>
  <si>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</si>
  <si>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</si>
  <si>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</si>
  <si>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</si>
  <si>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</si>
  <si>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</si>
  <si>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</si>
  <si>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</si>
  <si>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</si>
  <si>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</si>
  <si>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</si>
  <si>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</si>
  <si>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</si>
  <si>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</si>
  <si>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</si>
  <si>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</si>
  <si>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</si>
  <si>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</si>
  <si>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</si>
  <si>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</si>
  <si>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</si>
  <si>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</si>
  <si>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</si>
  <si>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</si>
  <si>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</si>
  <si>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</si>
  <si>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</si>
  <si>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</si>
  <si>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</si>
  <si>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</si>
  <si>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</si>
  <si>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</si>
  <si>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</si>
  <si>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</si>
  <si>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</si>
  <si>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</si>
  <si>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</si>
  <si>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</si>
  <si>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</si>
  <si>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</si>
  <si>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</si>
  <si>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</si>
  <si>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</si>
  <si>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</si>
  <si>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</si>
  <si>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</si>
  <si>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</si>
  <si>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</si>
  <si>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</si>
  <si>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</si>
  <si>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</si>
  <si>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</si>
  <si>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</si>
  <si>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</si>
  <si>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</si>
  <si>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</si>
  <si>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</si>
  <si>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</si>
  <si>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</si>
  <si>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</si>
  <si>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</si>
  <si>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</si>
  <si>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</si>
  <si>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</si>
  <si>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</si>
  <si>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</si>
  <si>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</si>
  <si>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</si>
  <si>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</si>
  <si>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</si>
  <si>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</si>
  <si>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</si>
  <si>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</si>
  <si>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</si>
  <si>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</si>
  <si>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</si>
  <si>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</si>
  <si>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</si>
  <si>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</si>
  <si>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</si>
  <si>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</si>
  <si>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</si>
  <si>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</si>
  <si>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</si>
  <si>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</si>
  <si>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</si>
  <si>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</si>
  <si>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</si>
  <si>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</si>
  <si>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</si>
  <si>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</si>
  <si>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</si>
  <si>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</si>
  <si>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</si>
  <si>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</si>
  <si>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</si>
  <si>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</si>
  <si>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</si>
  <si>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</si>
  <si>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</si>
  <si>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</si>
  <si>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</si>
  <si>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</si>
  <si>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</si>
  <si>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</si>
  <si>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</si>
  <si>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</si>
  <si>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</si>
  <si>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</si>
  <si>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</si>
  <si>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</si>
  <si>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</si>
  <si>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</si>
  <si>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</si>
  <si>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</si>
  <si>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</si>
  <si>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</si>
  <si>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</si>
  <si>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</si>
  <si>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</si>
  <si>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</si>
  <si>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</si>
  <si>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</si>
  <si>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</si>
  <si>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</si>
  <si>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</si>
  <si>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</si>
  <si>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</si>
  <si>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</si>
  <si>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</si>
  <si>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</si>
  <si>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</si>
  <si>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</si>
  <si>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</si>
  <si>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</si>
  <si>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</si>
  <si>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</si>
  <si>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</si>
  <si>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</si>
  <si>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</si>
  <si>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</si>
  <si>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</si>
  <si>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</si>
  <si>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</si>
  <si>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</si>
  <si>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</si>
  <si>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</si>
  <si>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</si>
  <si>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</si>
  <si>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</si>
  <si>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</si>
  <si>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</si>
  <si>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</si>
  <si>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</si>
  <si>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</si>
  <si>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</si>
  <si>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</si>
  <si>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</si>
  <si>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</si>
  <si>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</si>
  <si>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</si>
  <si>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</si>
  <si>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</si>
  <si>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</si>
  <si>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</si>
  <si>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</si>
  <si>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</si>
  <si>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</si>
  <si>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</si>
  <si>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</si>
  <si>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</si>
  <si>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</si>
  <si>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</si>
  <si>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</si>
  <si>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</si>
  <si>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</si>
  <si>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</si>
  <si>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</si>
  <si>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</si>
  <si>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</si>
  <si>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</si>
  <si>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</si>
  <si>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</si>
  <si>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</si>
  <si>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</si>
  <si>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</si>
  <si>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</si>
  <si>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</si>
  <si>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</si>
  <si>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</si>
  <si>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</si>
  <si>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</si>
  <si>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</si>
  <si>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</si>
  <si>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</si>
  <si>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</si>
  <si>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</si>
  <si>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</si>
  <si>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</si>
  <si>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</si>
  <si>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</si>
  <si>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</si>
  <si>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</si>
  <si>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</si>
  <si>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</si>
  <si>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</si>
  <si>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</si>
  <si>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</si>
  <si>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</si>
  <si>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</si>
  <si>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</si>
  <si>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</si>
  <si>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</si>
  <si>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</si>
  <si>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</si>
  <si>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</si>
  <si>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</si>
  <si>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</si>
  <si>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</si>
  <si>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</si>
  <si>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</si>
  <si>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</si>
  <si>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</si>
  <si>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</si>
  <si>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</si>
  <si>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</si>
  <si>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</si>
  <si>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</si>
  <si>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</si>
  <si>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</si>
  <si>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</si>
  <si>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</si>
  <si>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</si>
  <si>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</si>
  <si>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</si>
  <si>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</si>
  <si>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</si>
  <si>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</si>
  <si>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</si>
  <si>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</si>
  <si>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</si>
  <si>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</si>
  <si>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</si>
  <si>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</si>
  <si>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</si>
  <si>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</si>
  <si>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</si>
  <si>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</si>
  <si>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</si>
  <si>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</si>
  <si>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</si>
  <si>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</si>
  <si>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</si>
  <si>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</si>
  <si>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</si>
  <si>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</si>
  <si>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</si>
  <si>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</si>
  <si>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</si>
  <si>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</si>
  <si>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</si>
  <si>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</si>
  <si>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</si>
  <si>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</si>
  <si>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</si>
  <si>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</si>
  <si>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</si>
  <si>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</si>
  <si>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</si>
  <si>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</si>
  <si>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</si>
  <si>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</si>
  <si>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</si>
  <si>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</si>
  <si>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</si>
  <si>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</si>
  <si>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</si>
  <si>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</si>
  <si>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</si>
  <si>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</si>
  <si>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</si>
  <si>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</si>
  <si>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</si>
  <si>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</si>
  <si>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</si>
  <si>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</si>
  <si>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</si>
  <si>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</si>
  <si>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</si>
  <si>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</si>
  <si>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</si>
  <si>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</si>
  <si>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</si>
  <si>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</si>
  <si>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</si>
  <si>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</si>
  <si>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</si>
  <si>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</si>
  <si>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</si>
  <si>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</si>
  <si>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</si>
  <si>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</si>
  <si>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</si>
  <si>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</si>
  <si>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</si>
  <si>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</si>
  <si>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</si>
  <si>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</si>
  <si>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</si>
  <si>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</si>
  <si>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</si>
  <si>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</si>
  <si>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</si>
  <si>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</si>
  <si>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</si>
  <si>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</si>
  <si>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</si>
  <si>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</si>
  <si>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</si>
  <si>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</si>
  <si>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</si>
  <si>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</si>
  <si>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</si>
  <si>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</si>
  <si>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</si>
  <si>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</si>
  <si>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</si>
  <si>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</si>
  <si>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</si>
  <si>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</si>
  <si>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</si>
  <si>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</si>
  <si>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</si>
  <si>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</si>
  <si>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</si>
  <si>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</si>
  <si>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</si>
  <si>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</si>
  <si>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</si>
  <si>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</si>
  <si>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</si>
  <si>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</si>
  <si>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</si>
  <si>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</si>
  <si>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</si>
  <si>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</si>
  <si>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</si>
  <si>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</si>
  <si>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</si>
  <si>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</si>
  <si>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</si>
  <si>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</si>
  <si>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</si>
  <si>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</si>
  <si>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</si>
  <si>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</si>
  <si>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</si>
  <si>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</si>
  <si>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</si>
  <si>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</si>
  <si>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</si>
  <si>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</si>
  <si>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</si>
  <si>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</si>
  <si>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</si>
  <si>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</si>
  <si>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</si>
  <si>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</si>
  <si>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</si>
  <si>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</si>
  <si>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</si>
  <si>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</si>
  <si>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</si>
  <si>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</si>
  <si>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</si>
  <si>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</si>
  <si>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</si>
  <si>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</si>
  <si>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</si>
  <si>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</si>
  <si>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</si>
  <si>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</si>
  <si>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</si>
  <si>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</si>
  <si>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</si>
  <si>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</si>
  <si>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</si>
  <si>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</si>
  <si>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</si>
  <si>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</si>
  <si>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</si>
  <si>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</si>
  <si>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</si>
  <si>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</si>
  <si>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</si>
  <si>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</si>
  <si>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</si>
  <si>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</si>
  <si>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</si>
  <si>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</si>
  <si>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</si>
  <si>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</si>
  <si>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</si>
  <si>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</si>
  <si>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</si>
  <si>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</si>
  <si>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</si>
  <si>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</si>
  <si>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</si>
  <si>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</si>
  <si>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</si>
  <si>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</si>
  <si>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</si>
  <si>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</si>
  <si>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</si>
  <si>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</si>
  <si>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</si>
  <si>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</si>
  <si>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</si>
  <si>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</si>
  <si>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</si>
  <si>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</si>
  <si>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</si>
  <si>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</si>
  <si>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</si>
  <si>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</si>
  <si>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</si>
  <si>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</si>
  <si>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</si>
  <si>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</si>
  <si>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</si>
  <si>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</si>
  <si>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</si>
  <si>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</si>
  <si>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</si>
  <si>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</si>
  <si>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</si>
  <si>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</si>
  <si>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</si>
  <si>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</si>
  <si>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</si>
  <si>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</si>
  <si>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</si>
  <si>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</si>
  <si>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</si>
  <si>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</si>
  <si>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</si>
  <si>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</si>
  <si>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</si>
  <si>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</si>
  <si>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</si>
  <si>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</si>
  <si>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</si>
  <si>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</si>
  <si>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</si>
  <si>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</si>
  <si>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</si>
  <si>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</si>
  <si>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</si>
  <si>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</si>
  <si>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</si>
  <si>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</si>
  <si>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</si>
  <si>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</si>
  <si>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</si>
  <si>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</si>
  <si>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</si>
  <si>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</si>
  <si>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</si>
  <si>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</si>
  <si>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</si>
  <si>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</si>
  <si>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</si>
  <si>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</si>
  <si>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</si>
  <si>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</si>
  <si>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</si>
  <si>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</si>
  <si>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</si>
  <si>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</si>
  <si>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</si>
  <si>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</si>
  <si>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</si>
  <si>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</si>
  <si>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</si>
  <si>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</si>
  <si>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</si>
  <si>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</si>
  <si>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</si>
  <si>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</si>
  <si>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</si>
  <si>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</si>
  <si>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</si>
  <si>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</si>
  <si>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</si>
  <si>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</si>
  <si>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</si>
  <si>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</si>
  <si>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</si>
  <si>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</si>
  <si>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</si>
  <si>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</si>
  <si>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</si>
  <si>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</si>
  <si>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</si>
  <si>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</si>
  <si>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</si>
  <si>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</si>
  <si>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</si>
  <si>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</si>
  <si>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</si>
  <si>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</si>
  <si>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</si>
  <si>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</si>
  <si>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</si>
  <si>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</si>
  <si>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</si>
  <si>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</si>
  <si>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</si>
  <si>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</si>
  <si>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</si>
  <si>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</si>
  <si>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</si>
  <si>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</si>
  <si>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</si>
  <si>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</si>
  <si>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</si>
  <si>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</si>
  <si>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</si>
  <si>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</si>
  <si>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</si>
  <si>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</si>
  <si>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</si>
  <si>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</si>
  <si>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</si>
  <si>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</si>
  <si>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</si>
  <si>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</si>
  <si>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</si>
  <si>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</si>
  <si>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</si>
  <si>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</si>
  <si>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</si>
  <si>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</si>
  <si>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</si>
  <si>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</si>
  <si>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</si>
  <si>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</si>
  <si>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</si>
  <si>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</si>
  <si>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</si>
  <si>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</si>
  <si>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</si>
  <si>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</si>
  <si>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</si>
  <si>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</si>
  <si>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</si>
  <si>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</si>
  <si>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</si>
  <si>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</si>
  <si>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</si>
  <si>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</si>
  <si>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</si>
  <si>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</si>
  <si>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</si>
  <si>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</si>
  <si>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</si>
  <si>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</si>
  <si>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</si>
  <si>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</si>
  <si>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</si>
  <si>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</si>
  <si>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</si>
  <si>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</si>
  <si>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</si>
  <si>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</si>
  <si>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</si>
  <si>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</si>
  <si>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</si>
  <si>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</si>
  <si>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</si>
  <si>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</si>
  <si>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</si>
  <si>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</si>
  <si>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</si>
  <si>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</si>
  <si>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</si>
  <si>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</si>
  <si>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</si>
  <si>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</si>
  <si>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</si>
  <si>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</si>
  <si>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</si>
  <si>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</si>
  <si>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</si>
  <si>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</si>
  <si>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</si>
  <si>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</si>
  <si>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</si>
  <si>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</si>
  <si>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</si>
  <si>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</si>
  <si>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</si>
  <si>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</si>
  <si>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</si>
  <si>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</si>
  <si>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</si>
  <si>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</si>
  <si>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</si>
  <si>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</si>
  <si>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</si>
  <si>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</si>
  <si>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</si>
  <si>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</si>
  <si>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</si>
  <si>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</si>
  <si>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</si>
  <si>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</si>
  <si>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</si>
  <si>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</si>
  <si>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</si>
  <si>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</si>
  <si>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</si>
  <si>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</si>
  <si>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</si>
  <si>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</si>
  <si>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</si>
  <si>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</si>
  <si>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</si>
  <si>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</si>
  <si>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</si>
  <si>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</si>
  <si>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</si>
  <si>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</si>
  <si>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</si>
  <si>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</si>
  <si>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</si>
  <si>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</si>
  <si>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</si>
  <si>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</si>
  <si>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</si>
  <si>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</si>
  <si>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</si>
  <si>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</si>
  <si>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</si>
  <si>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</si>
  <si>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</si>
  <si>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</si>
  <si>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</si>
  <si>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</si>
  <si>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</si>
  <si>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</si>
  <si>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</si>
  <si>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</si>
  <si>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</si>
  <si>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</si>
  <si>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</si>
  <si>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</si>
  <si>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</si>
  <si>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</si>
  <si>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</si>
  <si>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</si>
  <si>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</si>
  <si>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</si>
  <si>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</si>
  <si>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</si>
  <si>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</si>
  <si>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</si>
  <si>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</si>
  <si>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</si>
  <si>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</si>
  <si>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</si>
  <si>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</si>
  <si>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</si>
  <si>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</si>
  <si>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</si>
  <si>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</si>
  <si>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</si>
  <si>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</si>
  <si>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</si>
  <si>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</si>
  <si>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</si>
  <si>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</si>
  <si>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</si>
  <si>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</si>
  <si>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</si>
  <si>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</si>
  <si>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</si>
  <si>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</si>
  <si>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</si>
  <si>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</si>
  <si>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</si>
  <si>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</si>
  <si>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</si>
  <si>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</si>
  <si>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</si>
  <si>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</si>
  <si>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</si>
  <si>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</si>
  <si>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</si>
  <si>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</si>
  <si>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</si>
  <si>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</si>
  <si>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</si>
  <si>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</si>
  <si>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</si>
  <si>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</si>
  <si>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</si>
  <si>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</si>
  <si>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</si>
  <si>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</si>
  <si>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</si>
  <si>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</si>
  <si>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</si>
  <si>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</si>
  <si>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</si>
  <si>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</si>
  <si>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</si>
  <si>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</si>
  <si>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</si>
  <si>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</si>
  <si>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</si>
  <si>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</si>
  <si>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</si>
  <si>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</si>
  <si>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</si>
  <si>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</si>
  <si>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</si>
  <si>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</si>
  <si>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</si>
  <si>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</si>
  <si>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</si>
  <si>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</si>
  <si>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</si>
  <si>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</si>
  <si>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</si>
  <si>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</si>
  <si>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</si>
  <si>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</si>
  <si>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</si>
  <si>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</si>
  <si>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</si>
  <si>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</si>
  <si>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</si>
  <si>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</si>
  <si>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</si>
  <si>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</si>
  <si>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</si>
  <si>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</si>
  <si>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</si>
  <si>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</si>
  <si>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</si>
  <si>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</si>
  <si>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</si>
  <si>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</si>
  <si>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</si>
  <si>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</si>
  <si>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</si>
  <si>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</si>
  <si>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</si>
  <si>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</si>
  <si>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</si>
  <si>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</si>
  <si>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</si>
  <si>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</si>
  <si>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</si>
  <si>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</si>
  <si>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</si>
  <si>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</si>
  <si>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</si>
  <si>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</si>
  <si>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</si>
  <si>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</si>
  <si>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</si>
  <si>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</si>
  <si>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</si>
  <si>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</si>
  <si>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</si>
  <si>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</si>
  <si>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</si>
  <si>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</si>
  <si>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</si>
  <si>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</si>
  <si>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</si>
  <si>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</si>
  <si>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</si>
  <si>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</si>
  <si>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</si>
  <si>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</si>
  <si>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</si>
  <si>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</si>
  <si>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</si>
  <si>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</si>
  <si>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</si>
  <si>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</si>
  <si>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</si>
  <si>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</si>
  <si>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</si>
  <si>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</si>
  <si>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</si>
  <si>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</si>
  <si>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</si>
  <si>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</si>
  <si>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</si>
  <si>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</si>
  <si>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</si>
  <si>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</si>
  <si>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</si>
  <si>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</si>
  <si>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</si>
  <si>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</si>
  <si>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</si>
  <si>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</si>
  <si>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</si>
  <si>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</si>
  <si>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</si>
  <si>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</si>
  <si>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</si>
  <si>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</si>
  <si>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</si>
  <si>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</si>
  <si>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</si>
  <si>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</si>
  <si>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</si>
  <si>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</si>
  <si>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</si>
  <si>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</si>
  <si>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</si>
  <si>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</si>
  <si>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</si>
  <si>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</si>
  <si>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</si>
  <si>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</si>
  <si>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</si>
  <si>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</si>
  <si>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</si>
  <si>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</si>
  <si>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</si>
  <si>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</si>
  <si>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</si>
  <si>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</si>
  <si>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</si>
  <si>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</si>
  <si>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</si>
  <si>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</si>
  <si>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</si>
  <si>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</si>
  <si>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</si>
  <si>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</si>
  <si>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</si>
  <si>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</si>
  <si>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</si>
  <si>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</si>
  <si>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</si>
  <si>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</si>
  <si>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</si>
  <si>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</si>
  <si>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</si>
  <si>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</si>
  <si>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</si>
  <si>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</si>
  <si>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</si>
  <si>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</si>
  <si>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</si>
  <si>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</si>
  <si>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</si>
  <si>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</si>
  <si>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</si>
  <si>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</si>
  <si>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</si>
  <si>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</si>
  <si>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</si>
  <si>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</si>
  <si>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</si>
  <si>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</si>
  <si>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</si>
  <si>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</si>
  <si>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</si>
  <si>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</si>
  <si>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</si>
  <si>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</si>
  <si>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</si>
  <si>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</si>
  <si>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</si>
  <si>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</si>
  <si>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</si>
  <si>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</si>
  <si>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</si>
  <si>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</si>
  <si>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</si>
  <si>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</si>
  <si>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</si>
  <si>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</si>
  <si>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</si>
  <si>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</si>
  <si>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</si>
  <si>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</si>
  <si>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</si>
  <si>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</si>
  <si>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</si>
  <si>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</si>
  <si>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</si>
  <si>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</si>
  <si>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</si>
  <si>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</si>
  <si>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</si>
  <si>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</si>
  <si>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</si>
  <si>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</si>
  <si>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</si>
  <si>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</si>
  <si>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</si>
  <si>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</si>
  <si>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</si>
  <si>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</si>
  <si>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</si>
  <si>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</si>
  <si>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</si>
  <si>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</si>
  <si>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</si>
  <si>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</si>
  <si>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</si>
  <si>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</si>
  <si>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</si>
  <si>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</si>
  <si>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</si>
  <si>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</si>
  <si>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</si>
  <si>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</si>
  <si>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</si>
  <si>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</si>
  <si>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</si>
  <si>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</si>
  <si>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</si>
  <si>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</si>
  <si>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</si>
  <si>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</si>
  <si>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</si>
  <si>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</si>
  <si>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</si>
  <si>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</si>
  <si>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</si>
  <si>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</si>
  <si>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</si>
  <si>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</si>
  <si>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</si>
  <si>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</si>
  <si>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</si>
  <si>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</si>
  <si>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</si>
  <si>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</si>
  <si>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</si>
  <si>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</si>
  <si>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</si>
  <si>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</si>
  <si>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</si>
  <si>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</si>
  <si>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</si>
  <si>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</si>
  <si>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</si>
  <si>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</si>
  <si>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</si>
  <si>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</si>
  <si>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</si>
  <si>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</si>
  <si>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</si>
  <si>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</si>
  <si>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</si>
  <si>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</si>
  <si>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</si>
  <si>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</si>
  <si>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</si>
  <si>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</si>
  <si>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</si>
  <si>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</si>
  <si>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</si>
  <si>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</si>
  <si>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</si>
  <si>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</si>
  <si>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</si>
  <si>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</si>
  <si>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</si>
  <si>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</si>
  <si>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</si>
  <si>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</si>
  <si>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</si>
  <si>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</si>
  <si>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</si>
  <si>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</si>
  <si>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</si>
  <si>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</si>
  <si>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</si>
  <si>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</si>
  <si>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</si>
  <si>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</si>
  <si>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</si>
  <si>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</si>
  <si>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</si>
  <si>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</si>
  <si>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</si>
  <si>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</si>
  <si>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</si>
  <si>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</si>
  <si>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</si>
  <si>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</si>
  <si>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</si>
  <si>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</si>
  <si>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</si>
  <si>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</si>
  <si>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</si>
  <si>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</si>
  <si>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</si>
  <si>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</si>
  <si>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</si>
  <si>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</si>
  <si>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</si>
  <si>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</si>
  <si>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</si>
  <si>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</si>
  <si>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</si>
  <si>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</si>
  <si>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</si>
  <si>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</si>
  <si>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</si>
  <si>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</si>
  <si>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</si>
  <si>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</si>
  <si>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</si>
  <si>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</si>
  <si>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</si>
  <si>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</si>
  <si>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</si>
  <si>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</si>
  <si>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</si>
  <si>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</si>
  <si>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</si>
  <si>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</si>
  <si>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</si>
  <si>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</si>
  <si>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</si>
  <si>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</si>
  <si>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</si>
  <si>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</si>
  <si>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</si>
  <si>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</si>
  <si>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</si>
  <si>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</si>
  <si>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</si>
  <si>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</si>
  <si>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</si>
  <si>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</si>
  <si>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</si>
  <si>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</si>
  <si>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</si>
  <si>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</si>
  <si>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</si>
  <si>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</si>
  <si>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</si>
  <si>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</si>
  <si>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</si>
  <si>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</si>
  <si>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</si>
  <si>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</si>
  <si>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</si>
  <si>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</si>
  <si>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</si>
  <si>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</si>
  <si>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</si>
  <si>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</si>
  <si>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</si>
  <si>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</si>
  <si>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</si>
  <si>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</si>
  <si>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</si>
  <si>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</si>
  <si>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</si>
  <si>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</si>
  <si>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</si>
  <si>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</si>
  <si>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</si>
  <si>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</si>
  <si>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</si>
  <si>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</si>
  <si>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</si>
  <si>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</si>
  <si>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</si>
  <si>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</si>
  <si>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</si>
  <si>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</si>
  <si>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</si>
  <si>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</si>
  <si>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</si>
  <si>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</si>
  <si>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</si>
  <si>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</si>
  <si>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</si>
  <si>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</si>
  <si>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</si>
  <si>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</si>
  <si>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</si>
  <si>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</si>
  <si>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</si>
  <si>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</si>
  <si>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</si>
  <si>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</si>
  <si>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</si>
  <si>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</si>
  <si>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</si>
  <si>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</si>
  <si>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</si>
  <si>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</si>
  <si>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</si>
  <si>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</si>
  <si>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</si>
  <si>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</si>
  <si>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</si>
  <si>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</si>
  <si>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</si>
  <si>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</si>
  <si>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</si>
  <si>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</si>
  <si>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</si>
  <si>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</si>
  <si>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</si>
  <si>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</si>
  <si>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</si>
  <si>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</si>
  <si>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</si>
  <si>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</si>
  <si>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</si>
  <si>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</si>
  <si>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</si>
  <si>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</si>
  <si>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</si>
  <si>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</si>
  <si>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</si>
  <si>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</si>
  <si>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</si>
  <si>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</si>
  <si>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</si>
  <si>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</si>
  <si>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</si>
  <si>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</si>
  <si>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</si>
  <si>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</si>
  <si>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</si>
  <si>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</si>
  <si>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</si>
  <si>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</si>
  <si>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</si>
  <si>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</si>
  <si>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</si>
  <si>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</si>
  <si>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</si>
  <si>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</si>
  <si>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</si>
  <si>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</si>
  <si>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</si>
  <si>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</si>
  <si>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</si>
  <si>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</si>
  <si>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</si>
  <si>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</si>
  <si>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</si>
  <si>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</si>
  <si>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</si>
  <si>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</si>
  <si>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</si>
  <si>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</si>
  <si>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</si>
  <si>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</si>
  <si>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</si>
  <si>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</si>
  <si>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</si>
  <si>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</si>
  <si>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</si>
  <si>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</si>
  <si>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</si>
  <si>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</si>
  <si>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</si>
  <si>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</si>
  <si>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</si>
  <si>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</si>
  <si>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</si>
  <si>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</si>
  <si>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</si>
  <si>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</si>
  <si>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</si>
  <si>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</si>
  <si>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</si>
  <si>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</si>
  <si>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</si>
  <si>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</si>
  <si>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</si>
  <si>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</si>
  <si>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</si>
  <si>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</si>
  <si>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</si>
  <si>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</si>
  <si>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</si>
  <si>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</si>
  <si>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</si>
  <si>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</si>
  <si>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</si>
  <si>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</si>
  <si>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</si>
  <si>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</si>
  <si>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</si>
  <si>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</si>
  <si>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</si>
  <si>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</si>
  <si>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</si>
  <si>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</si>
  <si>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</si>
  <si>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</si>
  <si>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</si>
  <si>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</si>
  <si>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</si>
  <si>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</si>
  <si>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</si>
  <si>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</si>
  <si>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</si>
  <si>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</si>
  <si>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</si>
  <si>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</si>
  <si>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</si>
  <si>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</si>
  <si>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</si>
  <si>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</si>
  <si>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</si>
  <si>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</si>
  <si>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</si>
  <si>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</si>
  <si>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</si>
  <si>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</si>
  <si>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</si>
  <si>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</si>
  <si>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</si>
  <si>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</si>
  <si>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</si>
  <si>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</si>
  <si>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</si>
  <si>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</si>
  <si>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</si>
  <si>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</si>
  <si>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</si>
  <si>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</si>
  <si>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</si>
  <si>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</si>
  <si>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</si>
  <si>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</si>
  <si>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</si>
  <si>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</si>
  <si>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</si>
  <si>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</si>
  <si>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</si>
  <si>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</si>
  <si>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</si>
  <si>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</si>
  <si>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</si>
  <si>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</si>
  <si>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</si>
  <si>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</si>
  <si>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</si>
  <si>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</si>
  <si>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</si>
  <si>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</si>
  <si>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</si>
  <si>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</si>
  <si>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</si>
  <si>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</si>
  <si>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</si>
  <si>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</si>
  <si>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</si>
  <si>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</si>
  <si>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</si>
  <si>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</si>
  <si>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</si>
  <si>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</si>
  <si>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</si>
  <si>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</si>
  <si>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</si>
  <si>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</si>
  <si>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</si>
  <si>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</si>
  <si>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</si>
  <si>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</si>
  <si>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</si>
  <si>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</si>
  <si>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</si>
  <si>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</si>
  <si>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</si>
  <si>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</si>
  <si>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</si>
  <si>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</si>
  <si>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</si>
  <si>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</si>
  <si>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</si>
  <si>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</si>
  <si>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</si>
  <si>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</si>
  <si>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</si>
  <si>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</si>
  <si>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</si>
  <si>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</si>
  <si>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</si>
  <si>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</si>
  <si>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</si>
  <si>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</si>
  <si>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</si>
  <si>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</si>
  <si>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</si>
  <si>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</si>
  <si>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</si>
  <si>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</si>
  <si>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</si>
  <si>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</si>
  <si>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</si>
  <si>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</si>
  <si>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</si>
  <si>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</si>
  <si>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</si>
  <si>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</si>
  <si>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</si>
  <si>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</si>
  <si>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</si>
  <si>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</si>
  <si>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</si>
  <si>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</si>
  <si>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</si>
  <si>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</si>
  <si>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</si>
  <si>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</si>
  <si>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</si>
  <si>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</si>
  <si>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</si>
  <si>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</si>
  <si>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</si>
  <si>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</si>
  <si>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</si>
  <si>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</si>
  <si>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</si>
  <si>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</si>
  <si>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</si>
  <si>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</si>
  <si>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</si>
  <si>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</si>
  <si>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</si>
  <si>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</si>
  <si>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</si>
  <si>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</si>
  <si>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</si>
  <si>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</si>
  <si>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</si>
  <si>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</si>
  <si>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</si>
  <si>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</si>
  <si>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</si>
  <si>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</si>
  <si>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</si>
  <si>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</si>
  <si>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</si>
  <si>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</si>
  <si>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</si>
  <si>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</si>
  <si>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</si>
  <si>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</si>
  <si>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</si>
  <si>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</si>
  <si>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</si>
  <si>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</si>
  <si>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</si>
  <si>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</si>
  <si>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</si>
  <si>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</si>
  <si>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</si>
  <si>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</si>
  <si>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</si>
  <si>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</si>
  <si>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</si>
  <si>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</si>
  <si>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</si>
  <si>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</si>
  <si>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</si>
  <si>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</si>
  <si>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</si>
  <si>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</si>
  <si>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</si>
  <si>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</si>
  <si>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</si>
  <si>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</si>
  <si>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</si>
  <si>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</si>
  <si>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</si>
  <si>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</si>
  <si>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</si>
  <si>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</si>
  <si>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</si>
  <si>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</si>
  <si>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</si>
  <si>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</si>
  <si>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</si>
  <si>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</si>
  <si>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</si>
  <si>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</si>
  <si>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</si>
  <si>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</si>
  <si>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</si>
  <si>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</si>
  <si>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</si>
  <si>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</si>
  <si>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</si>
  <si>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</si>
  <si>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</si>
  <si>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</si>
  <si>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</si>
  <si>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</si>
  <si>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</si>
  <si>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</si>
  <si>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</si>
  <si>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</si>
  <si>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</si>
  <si>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</si>
  <si>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</si>
  <si>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</si>
  <si>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</si>
  <si>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</si>
  <si>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</si>
  <si>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</si>
  <si>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</si>
  <si>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</si>
  <si>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</si>
  <si>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</si>
  <si>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</si>
  <si>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</si>
  <si>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</si>
  <si>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</si>
  <si>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</si>
  <si>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</si>
  <si>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</si>
  <si>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</si>
  <si>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</si>
  <si>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</si>
  <si>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</si>
  <si>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</si>
  <si>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</si>
  <si>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</si>
  <si>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</si>
  <si>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</si>
  <si>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</si>
  <si>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</si>
  <si>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</si>
  <si>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</si>
  <si>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</si>
  <si>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</si>
  <si>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</si>
  <si>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</si>
  <si>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</si>
  <si>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</si>
  <si>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</si>
  <si>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</si>
  <si>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</si>
  <si>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</si>
  <si>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</si>
  <si>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</si>
  <si>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</si>
  <si>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</si>
  <si>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</si>
  <si>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</si>
  <si>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</si>
  <si>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</si>
  <si>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</si>
  <si>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</si>
  <si>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</si>
  <si>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</si>
  <si>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</si>
  <si>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</si>
  <si>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</si>
  <si>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</si>
  <si>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</si>
  <si>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</si>
  <si>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</si>
  <si>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</si>
  <si>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</si>
  <si>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</si>
  <si>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</si>
  <si>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</si>
  <si>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</si>
  <si>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</si>
  <si>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</si>
  <si>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</si>
  <si>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</si>
  <si>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</si>
  <si>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</si>
  <si>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</si>
  <si>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</si>
  <si>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</si>
  <si>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</si>
  <si>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</si>
  <si>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</si>
  <si>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</si>
  <si>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</si>
  <si>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</si>
  <si>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</si>
  <si>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</si>
  <si>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</si>
  <si>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</si>
  <si>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</si>
  <si>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</si>
  <si>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</si>
  <si>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</si>
  <si>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</si>
  <si>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</si>
  <si>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</si>
  <si>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</si>
  <si>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</si>
  <si>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</si>
  <si>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</si>
  <si>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</si>
  <si>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</si>
  <si>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</si>
  <si>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</si>
  <si>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</si>
  <si>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</si>
  <si>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</si>
  <si>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</si>
  <si>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</si>
  <si>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</si>
  <si>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</si>
  <si>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</si>
  <si>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</si>
  <si>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</si>
  <si>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</si>
  <si>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</si>
  <si>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</si>
  <si>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</si>
  <si>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</si>
  <si>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</si>
  <si>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</si>
  <si>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</si>
  <si>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</si>
  <si>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</si>
  <si>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</si>
  <si>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</si>
  <si>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</si>
  <si>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</si>
  <si>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</si>
  <si>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</si>
  <si>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</si>
  <si>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</si>
  <si>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</si>
  <si>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</si>
  <si>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</si>
  <si>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</si>
  <si>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</si>
  <si>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</si>
  <si>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</si>
  <si>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</si>
  <si>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</si>
  <si>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</si>
  <si>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</si>
  <si>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</si>
  <si>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</si>
  <si>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</si>
  <si>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</si>
  <si>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</si>
  <si>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</si>
  <si>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</si>
  <si>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</si>
  <si>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</si>
  <si>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</si>
  <si>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</si>
  <si>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</si>
  <si>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</si>
  <si>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</si>
  <si>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</si>
  <si>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</si>
  <si>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</si>
  <si>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</si>
  <si>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</si>
  <si>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</si>
  <si>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</si>
  <si>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</si>
  <si>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</si>
  <si>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</si>
  <si>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</si>
  <si>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</si>
  <si>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</si>
  <si>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</si>
  <si>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</si>
  <si>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</si>
  <si>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</si>
  <si>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</si>
  <si>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</si>
  <si>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</si>
  <si>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</si>
  <si>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</si>
  <si>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</si>
  <si>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</si>
  <si>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</si>
  <si>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</si>
  <si>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</si>
  <si>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</si>
  <si>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</si>
  <si>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</si>
  <si>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</si>
  <si>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</si>
  <si>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</si>
  <si>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</si>
  <si>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</si>
  <si>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</si>
  <si>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</si>
  <si>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</si>
  <si>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</si>
  <si>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</si>
  <si>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</si>
  <si>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</si>
  <si>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</si>
  <si>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</si>
  <si>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</si>
  <si>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</si>
  <si>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</si>
  <si>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</si>
  <si>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</si>
  <si>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</si>
  <si>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</si>
  <si>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</si>
  <si>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</si>
  <si>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</si>
  <si>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</si>
  <si>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</si>
  <si>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</si>
  <si>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</si>
  <si>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</si>
  <si>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</si>
  <si>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</si>
  <si>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</si>
  <si>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</si>
  <si>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</si>
  <si>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</si>
  <si>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</si>
  <si>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</si>
  <si>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</si>
  <si>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</si>
  <si>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</si>
  <si>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</si>
  <si>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</si>
  <si>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</si>
  <si>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</si>
  <si>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</si>
  <si>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</si>
  <si>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</si>
  <si>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</si>
  <si>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</si>
  <si>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</si>
  <si>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</si>
  <si>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</si>
  <si>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</si>
  <si>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</si>
  <si>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</si>
  <si>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</si>
  <si>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</si>
  <si>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</si>
  <si>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</si>
  <si>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</si>
  <si>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</si>
  <si>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</si>
  <si>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</si>
  <si>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</si>
  <si>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</si>
  <si>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</si>
  <si>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</si>
  <si>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</si>
  <si>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</si>
  <si>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</si>
  <si>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</si>
  <si>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</si>
  <si>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</si>
  <si>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</si>
  <si>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</si>
  <si>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</si>
  <si>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</si>
  <si>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</si>
  <si>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</si>
  <si>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</si>
  <si>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</si>
  <si>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</si>
  <si>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</si>
  <si>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</si>
  <si>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</si>
  <si>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</si>
  <si>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</si>
  <si>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</si>
  <si>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</si>
  <si>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</si>
  <si>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</si>
  <si>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</si>
  <si>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</si>
  <si>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</si>
  <si>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</si>
  <si>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</si>
  <si>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</si>
  <si>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</si>
  <si>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</si>
  <si>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</si>
  <si>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</si>
  <si>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</si>
  <si>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</si>
  <si>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</si>
  <si>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</si>
  <si>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</si>
  <si>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</si>
  <si>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</si>
  <si>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</si>
  <si>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</si>
  <si>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</si>
  <si>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</si>
  <si>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</si>
  <si>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</si>
  <si>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</si>
  <si>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</si>
  <si>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</si>
  <si>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</si>
  <si>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</si>
  <si>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</si>
  <si>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</si>
  <si>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</si>
  <si>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</si>
  <si>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</si>
  <si>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</si>
  <si>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</si>
  <si>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</si>
  <si>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</si>
  <si>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</si>
  <si>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</si>
  <si>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</si>
  <si>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</si>
  <si>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</si>
  <si>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</si>
  <si>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</si>
  <si>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</si>
  <si>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</si>
  <si>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</si>
  <si>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</si>
  <si>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</si>
  <si>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</si>
  <si>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</si>
  <si>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</si>
  <si>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</si>
  <si>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</si>
  <si>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</si>
  <si>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</si>
  <si>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</si>
  <si>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</si>
  <si>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</si>
  <si>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</si>
  <si>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</si>
  <si>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</si>
  <si>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</si>
  <si>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</si>
  <si>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</si>
  <si>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</si>
  <si>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</si>
  <si>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</si>
  <si>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</si>
  <si>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</si>
  <si>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</si>
  <si>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</si>
  <si>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</si>
  <si>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</si>
  <si>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</si>
  <si>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</si>
  <si>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</si>
  <si>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</si>
  <si>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</si>
  <si>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</si>
  <si>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</si>
  <si>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</si>
  <si>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</si>
  <si>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</si>
  <si>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</si>
  <si>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</si>
  <si>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</si>
  <si>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</si>
  <si>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</si>
  <si>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</si>
  <si>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</si>
  <si>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</si>
  <si>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</si>
  <si>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</si>
  <si>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</si>
  <si>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</si>
  <si>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</si>
  <si>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</si>
  <si>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</si>
  <si>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</si>
  <si>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</si>
  <si>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</si>
  <si>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</si>
  <si>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</si>
  <si>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</si>
  <si>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</si>
  <si>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</si>
  <si>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</si>
  <si>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</si>
  <si>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</si>
  <si>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</si>
  <si>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</si>
  <si>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</si>
  <si>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</si>
  <si>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</si>
  <si>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</si>
  <si>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</si>
  <si>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</si>
  <si>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</si>
  <si>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</si>
  <si>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</si>
  <si>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</si>
  <si>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</si>
  <si>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</si>
  <si>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</si>
  <si>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</si>
  <si>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</si>
  <si>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</si>
  <si>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</si>
  <si>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</si>
  <si>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</si>
  <si>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</si>
  <si>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</si>
  <si>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</si>
  <si>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</si>
  <si>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</si>
  <si>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</si>
  <si>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</si>
  <si>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</si>
  <si>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</si>
  <si>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</si>
  <si>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</si>
  <si>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</si>
  <si>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</si>
  <si>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</si>
  <si>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</si>
  <si>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</si>
  <si>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</si>
  <si>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</si>
  <si>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</si>
  <si>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</si>
  <si>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</si>
  <si>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</si>
  <si>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</si>
  <si>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</si>
  <si>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</si>
  <si>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</si>
  <si>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</si>
  <si>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</si>
  <si>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</si>
  <si>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</si>
  <si>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</si>
  <si>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</si>
  <si>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</si>
  <si>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</si>
  <si>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</si>
  <si>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</si>
  <si>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</si>
  <si>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</si>
  <si>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</si>
  <si>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</si>
  <si>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</si>
  <si>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</si>
  <si>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</si>
  <si>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</si>
  <si>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</si>
  <si>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</si>
  <si>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</si>
  <si>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</si>
  <si>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</si>
  <si>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</si>
  <si>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</si>
  <si>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</si>
  <si>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</si>
  <si>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</si>
  <si>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</si>
  <si>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</si>
  <si>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</si>
  <si>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</si>
  <si>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</si>
  <si>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</si>
  <si>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</si>
  <si>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</si>
  <si>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</si>
  <si>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</si>
  <si>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</si>
  <si>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</si>
  <si>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</si>
  <si>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</si>
  <si>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</si>
  <si>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</si>
  <si>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</si>
  <si>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</si>
  <si>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</si>
  <si>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</si>
  <si>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</si>
  <si>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</si>
  <si>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</si>
  <si>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</si>
  <si>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</si>
  <si>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</si>
  <si>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</si>
  <si>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</si>
  <si>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</si>
  <si>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</si>
  <si>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</si>
  <si>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</si>
  <si>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</si>
  <si>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</si>
  <si>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</si>
  <si>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</si>
  <si>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</si>
  <si>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</si>
  <si>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</si>
  <si>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</si>
  <si>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</si>
  <si>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</si>
  <si>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</si>
  <si>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</si>
  <si>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</si>
  <si>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</si>
  <si>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</si>
  <si>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</si>
  <si>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</si>
  <si>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</si>
  <si>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</si>
  <si>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</si>
  <si>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</si>
  <si>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</si>
  <si>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</si>
  <si>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</si>
  <si>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</si>
  <si>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</si>
  <si>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</si>
  <si>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</si>
  <si>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</si>
  <si>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</si>
  <si>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</si>
  <si>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</si>
  <si>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</si>
  <si>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</si>
  <si>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</si>
  <si>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</si>
  <si>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</si>
  <si>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</si>
  <si>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</si>
  <si>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</si>
  <si>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</si>
  <si>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</si>
  <si>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</si>
  <si>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</si>
  <si>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</si>
  <si>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</si>
  <si>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</si>
  <si>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</si>
  <si>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</si>
  <si>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</si>
  <si>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</si>
  <si>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</si>
  <si>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</si>
  <si>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</si>
  <si>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</si>
  <si>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</si>
  <si>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</si>
  <si>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</si>
  <si>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</si>
  <si>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</si>
  <si>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</si>
  <si>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</si>
  <si>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</si>
  <si>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</si>
  <si>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</si>
  <si>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</si>
  <si>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</si>
  <si>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</si>
  <si>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</si>
  <si>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</si>
  <si>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</si>
  <si>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</si>
  <si>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</si>
  <si>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</si>
  <si>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</si>
  <si>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</si>
  <si>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</si>
  <si>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</si>
  <si>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</si>
  <si>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</si>
  <si>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</si>
  <si>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</si>
  <si>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</si>
  <si>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</si>
  <si>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</si>
  <si>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</si>
  <si>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</si>
  <si>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</si>
  <si>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</si>
  <si>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</si>
  <si>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</si>
  <si>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</si>
  <si>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</si>
  <si>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</si>
  <si>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</si>
  <si>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</si>
  <si>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</si>
  <si>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</si>
  <si>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</si>
  <si>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</si>
  <si>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</si>
  <si>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</si>
  <si>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</si>
  <si>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</si>
  <si>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</si>
  <si>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</si>
  <si>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</si>
  <si>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</si>
  <si>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</si>
  <si>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</si>
  <si>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</si>
  <si>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</si>
  <si>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</si>
  <si>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</si>
  <si>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</si>
  <si>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</si>
  <si>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</si>
  <si>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</si>
  <si>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</si>
  <si>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</si>
  <si>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</si>
  <si>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</si>
  <si>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</si>
  <si>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</si>
  <si>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</si>
  <si>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</si>
  <si>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</si>
  <si>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</si>
  <si>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</si>
  <si>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</si>
  <si>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</si>
  <si>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</si>
  <si>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</si>
  <si>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</si>
  <si>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</si>
  <si>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</si>
  <si>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</si>
  <si>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</si>
  <si>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</si>
  <si>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</si>
  <si>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</si>
  <si>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</si>
  <si>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</si>
  <si>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</si>
  <si>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</si>
  <si>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</si>
  <si>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</si>
  <si>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</si>
  <si>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</si>
  <si>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</si>
  <si>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</si>
  <si>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</si>
  <si>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</si>
  <si>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</si>
  <si>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</si>
  <si>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</si>
  <si>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</si>
  <si>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</si>
  <si>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</si>
  <si>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</si>
  <si>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</si>
  <si>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</si>
  <si>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</si>
  <si>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</si>
  <si>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</si>
  <si>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</si>
  <si>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</si>
  <si>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</si>
  <si>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</si>
  <si>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</si>
  <si>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</si>
  <si>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</si>
  <si>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</si>
  <si>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</si>
  <si>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</si>
  <si>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</si>
  <si>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</si>
  <si>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</si>
  <si>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</si>
  <si>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</si>
  <si>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</si>
  <si>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</si>
  <si>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</si>
  <si>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</si>
  <si>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</si>
  <si>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</si>
  <si>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</si>
  <si>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</si>
  <si>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</si>
  <si>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</si>
  <si>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</si>
  <si>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</si>
  <si>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</si>
  <si>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</si>
  <si>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</si>
  <si>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</si>
  <si>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</si>
  <si>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</si>
  <si>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</si>
  <si>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</si>
  <si>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</si>
  <si>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</si>
  <si>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</si>
  <si>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</si>
  <si>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</si>
  <si>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</si>
  <si>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</si>
  <si>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</si>
  <si>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</si>
  <si>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</si>
  <si>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</si>
  <si>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</si>
  <si>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</si>
  <si>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</si>
  <si>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</si>
  <si>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</si>
  <si>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</si>
  <si>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</si>
  <si>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</si>
  <si>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</si>
  <si>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</si>
  <si>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</si>
  <si>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</si>
  <si>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</si>
  <si>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</si>
  <si>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</si>
  <si>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</si>
  <si>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</si>
  <si>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</si>
  <si>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</si>
  <si>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</si>
  <si>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</si>
  <si>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</si>
  <si>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</si>
  <si>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</si>
  <si>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</si>
  <si>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</si>
  <si>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</si>
  <si>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</si>
  <si>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</si>
  <si>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</si>
  <si>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</si>
  <si>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</si>
  <si>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</si>
  <si>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</si>
  <si>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</si>
  <si>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</si>
  <si>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</si>
  <si>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</si>
  <si>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</si>
  <si>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</si>
  <si>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</si>
  <si>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</si>
  <si>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</si>
  <si>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</si>
  <si>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</si>
  <si>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</si>
  <si>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</si>
  <si>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</si>
  <si>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</si>
  <si>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</si>
  <si>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</si>
  <si>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</si>
  <si>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</si>
  <si>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</si>
  <si>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</si>
  <si>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</si>
  <si>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</si>
  <si>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</si>
  <si>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</si>
  <si>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</si>
  <si>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</si>
  <si>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</si>
  <si>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</si>
  <si>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</si>
  <si>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</si>
  <si>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</si>
  <si>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</si>
  <si>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</si>
  <si>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</si>
  <si>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</si>
  <si>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</si>
  <si>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</si>
  <si>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</si>
  <si>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</si>
  <si>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</si>
  <si>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</si>
  <si>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</si>
  <si>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</si>
  <si>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</si>
  <si>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</si>
  <si>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</si>
  <si>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</si>
  <si>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</si>
  <si>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</si>
  <si>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</si>
  <si>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</si>
  <si>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</si>
  <si>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</si>
  <si>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</si>
  <si>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</si>
  <si>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</si>
  <si>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</si>
  <si>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</si>
  <si>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</si>
  <si>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</si>
  <si>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</si>
  <si>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</si>
  <si>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</si>
  <si>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</si>
  <si>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</si>
  <si>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</si>
  <si>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</si>
  <si>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</si>
  <si>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</si>
  <si>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</si>
  <si>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</si>
  <si>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</si>
  <si>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</si>
  <si>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</si>
  <si>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</si>
  <si>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</si>
  <si>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</si>
  <si>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</si>
  <si>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</si>
  <si>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</si>
  <si>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</si>
  <si>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</si>
  <si>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</si>
  <si>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</si>
  <si>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</si>
  <si>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</si>
  <si>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</si>
  <si>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</si>
  <si>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</si>
  <si>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</si>
  <si>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</si>
  <si>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</si>
  <si>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</si>
  <si>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</si>
  <si>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</si>
  <si>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</si>
  <si>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</si>
  <si>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</si>
  <si>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</si>
  <si>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</si>
  <si>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</si>
  <si>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</si>
  <si>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</si>
  <si>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</si>
  <si>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</si>
  <si>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</si>
  <si>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</si>
  <si>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</si>
  <si>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</si>
  <si>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</si>
  <si>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</si>
  <si>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</si>
  <si>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</si>
  <si>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</si>
  <si>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</si>
  <si>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</si>
  <si>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</si>
  <si>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</si>
  <si>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</si>
  <si>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</si>
  <si>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</si>
  <si>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</si>
  <si>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</si>
  <si>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</si>
  <si>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</si>
  <si>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</si>
  <si>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</si>
  <si>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</si>
  <si>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</si>
  <si>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</si>
  <si>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</si>
  <si>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</si>
  <si>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</si>
  <si>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</si>
  <si>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</si>
  <si>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</si>
  <si>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</si>
  <si>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</si>
  <si>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</si>
  <si>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</si>
  <si>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</si>
  <si>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</si>
  <si>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</si>
  <si>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</si>
  <si>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</si>
  <si>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</si>
  <si>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</si>
  <si>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</si>
  <si>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</si>
  <si>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</si>
  <si>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</si>
  <si>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</si>
  <si>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</si>
  <si>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</si>
  <si>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</si>
  <si>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</si>
  <si>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</si>
  <si>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</si>
  <si>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</si>
  <si>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</si>
  <si>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</si>
  <si>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</si>
  <si>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</si>
  <si>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</si>
  <si>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</si>
  <si>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</si>
  <si>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</si>
  <si>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</si>
  <si>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</si>
  <si>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</si>
  <si>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</si>
  <si>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</si>
  <si>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</si>
  <si>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</si>
  <si>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</si>
  <si>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</si>
  <si>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</si>
  <si>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</si>
  <si>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</si>
  <si>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</si>
  <si>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</si>
  <si>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</si>
  <si>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</si>
  <si>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</si>
  <si>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</si>
  <si>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</si>
  <si>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</si>
  <si>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</si>
  <si>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</si>
  <si>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</si>
  <si>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</si>
  <si>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</si>
  <si>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</si>
  <si>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</si>
  <si>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</si>
  <si>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</si>
  <si>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</si>
  <si>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</si>
  <si>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</si>
  <si>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</si>
  <si>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</si>
  <si>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</si>
  <si>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</si>
  <si>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</si>
  <si>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</si>
  <si>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</si>
  <si>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</si>
  <si>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</si>
  <si>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</si>
  <si>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</si>
  <si>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</si>
  <si>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</si>
  <si>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</si>
  <si>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</si>
  <si>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</si>
  <si>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</si>
  <si>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</si>
  <si>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</si>
  <si>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</si>
  <si>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</si>
  <si>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</si>
  <si>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</si>
  <si>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</si>
  <si>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</si>
  <si>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</si>
  <si>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</si>
  <si>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</si>
  <si>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</si>
  <si>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</si>
  <si>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</si>
  <si>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</si>
  <si>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</si>
  <si>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</si>
  <si>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</si>
  <si>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</si>
  <si>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</si>
  <si>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</si>
  <si>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</si>
  <si>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</si>
  <si>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</si>
  <si>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</si>
  <si>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</si>
  <si>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</si>
  <si>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</si>
  <si>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</si>
  <si>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</si>
  <si>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</si>
  <si>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</si>
  <si>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</si>
  <si>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</si>
  <si>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</si>
  <si>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</si>
  <si>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</si>
  <si>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</si>
  <si>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</si>
  <si>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</si>
  <si>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</si>
  <si>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</si>
  <si>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</si>
  <si>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</si>
  <si>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</si>
  <si>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</si>
  <si>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</si>
  <si>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</si>
  <si>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</si>
  <si>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</si>
  <si>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</si>
  <si>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</si>
  <si>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</si>
  <si>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</si>
  <si>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</si>
  <si>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</si>
  <si>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</si>
  <si>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</si>
  <si>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</si>
  <si>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</si>
  <si>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</si>
  <si>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</si>
  <si>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</si>
  <si>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</si>
  <si>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</si>
  <si>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</si>
  <si>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</si>
  <si>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</si>
  <si>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</si>
  <si>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</si>
  <si>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</si>
  <si>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</si>
  <si>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</si>
  <si>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</si>
  <si>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</si>
  <si>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</si>
  <si>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</si>
  <si>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</si>
  <si>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</si>
  <si>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</si>
  <si>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</si>
  <si>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</si>
  <si>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</si>
  <si>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</si>
  <si>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</si>
  <si>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</si>
  <si>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</si>
  <si>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</si>
  <si>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</si>
  <si>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</si>
  <si>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</si>
  <si>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</si>
  <si>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</si>
  <si>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</si>
  <si>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</si>
  <si>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</si>
  <si>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</si>
  <si>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</si>
  <si>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</si>
  <si>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</si>
  <si>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</si>
  <si>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</si>
  <si>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</si>
  <si>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</si>
  <si>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</si>
  <si>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</si>
  <si>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</si>
  <si>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</si>
  <si>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</si>
  <si>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</si>
  <si>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</si>
  <si>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</si>
  <si>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</si>
  <si>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</si>
  <si>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</si>
  <si>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</si>
  <si>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</si>
  <si>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</si>
  <si>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</si>
  <si>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</si>
  <si>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</si>
  <si>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</si>
  <si>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</si>
  <si>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</si>
  <si>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</si>
  <si>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</si>
  <si>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</si>
  <si>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</si>
  <si>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</si>
  <si>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</si>
  <si>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</si>
  <si>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</si>
  <si>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</si>
  <si>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</si>
  <si>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</si>
  <si>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</si>
  <si>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</si>
  <si>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</si>
  <si>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</si>
  <si>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</si>
  <si>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</si>
  <si>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</si>
  <si>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</si>
  <si>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</si>
  <si>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</si>
  <si>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</si>
  <si>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</si>
  <si>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</si>
  <si>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</si>
  <si>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</si>
  <si>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</si>
  <si>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</si>
  <si>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</si>
  <si>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</si>
  <si>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</si>
  <si>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</si>
  <si>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</si>
  <si>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</si>
  <si>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</si>
  <si>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</si>
  <si>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</si>
  <si>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</si>
  <si>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</si>
  <si>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</si>
  <si>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</si>
  <si>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</si>
  <si>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</si>
  <si>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</si>
  <si>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</si>
  <si>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</si>
  <si>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</si>
  <si>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</si>
  <si>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</si>
  <si>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</si>
  <si>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</si>
  <si>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</si>
  <si>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</si>
  <si>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</si>
  <si>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</si>
  <si>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</si>
  <si>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</si>
  <si>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</si>
  <si>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</si>
  <si>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</si>
  <si>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</si>
  <si>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</si>
  <si>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</si>
  <si>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</si>
  <si>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</si>
  <si>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</si>
  <si>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</si>
  <si>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</si>
  <si>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</si>
  <si>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</si>
  <si>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</si>
  <si>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</si>
  <si>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</si>
  <si>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</si>
  <si>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</si>
  <si>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</si>
  <si>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</si>
  <si>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</si>
  <si>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</si>
  <si>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</si>
  <si>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</si>
  <si>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</si>
  <si>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</si>
  <si>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</si>
  <si>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</si>
  <si>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</si>
  <si>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</si>
  <si>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</si>
  <si>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</si>
  <si>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</si>
  <si>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</si>
  <si>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</si>
  <si>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</si>
  <si>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</si>
  <si>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</si>
  <si>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</si>
  <si>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</si>
  <si>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</si>
  <si>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</si>
  <si>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</si>
  <si>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</si>
  <si>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</si>
  <si>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</si>
  <si>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</si>
  <si>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</si>
  <si>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</si>
  <si>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</si>
  <si>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</si>
  <si>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</si>
  <si>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</si>
  <si>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</si>
  <si>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</si>
  <si>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</si>
  <si>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</si>
  <si>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</si>
  <si>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</si>
  <si>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</si>
  <si>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</si>
  <si>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</si>
  <si>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</si>
  <si>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</si>
  <si>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</si>
  <si>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</si>
  <si>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</si>
  <si>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</si>
  <si>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</si>
  <si>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</si>
  <si>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</si>
  <si>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</si>
  <si>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</si>
  <si>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</si>
  <si>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</si>
  <si>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</si>
  <si>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</si>
  <si>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</si>
  <si>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</si>
  <si>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</si>
  <si>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</si>
  <si>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</si>
  <si>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</si>
  <si>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</si>
  <si>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</si>
  <si>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</si>
  <si>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</si>
  <si>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</si>
  <si>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</si>
  <si>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</si>
  <si>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</si>
  <si>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</si>
  <si>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</si>
  <si>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</si>
  <si>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</si>
  <si>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</si>
  <si>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</si>
  <si>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</si>
  <si>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</si>
  <si>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</si>
  <si>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</si>
  <si>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</si>
  <si>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</si>
  <si>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</si>
  <si>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</si>
  <si>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</si>
  <si>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</si>
  <si>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</si>
  <si>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</si>
  <si>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</si>
  <si>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</si>
  <si>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</si>
  <si>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</si>
  <si>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</si>
  <si>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</si>
  <si>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</si>
  <si>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</si>
  <si>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</si>
  <si>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</si>
  <si>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</si>
  <si>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</si>
  <si>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</si>
  <si>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</si>
  <si>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</si>
  <si>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</si>
  <si>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</si>
  <si>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</si>
  <si>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</si>
  <si>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</si>
  <si>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</si>
  <si>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</si>
  <si>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</si>
  <si>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</si>
  <si>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</si>
  <si>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</si>
  <si>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</si>
  <si>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</si>
  <si>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</si>
  <si>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</si>
  <si>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</si>
  <si>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</si>
  <si>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</si>
  <si>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</si>
  <si>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</si>
  <si>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</si>
  <si>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</si>
  <si>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</si>
  <si>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</si>
  <si>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</si>
  <si>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</si>
  <si>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</si>
  <si>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</si>
  <si>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</si>
  <si>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</si>
  <si>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</si>
  <si>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</si>
  <si>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</si>
  <si>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</si>
  <si>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</si>
  <si>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</si>
  <si>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</si>
  <si>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</si>
  <si>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</si>
  <si>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</si>
  <si>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</si>
  <si>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</si>
  <si>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</si>
  <si>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</si>
  <si>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</si>
  <si>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</si>
  <si>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</si>
  <si>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</si>
  <si>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</si>
  <si>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</si>
  <si>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</si>
  <si>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</si>
  <si>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</si>
  <si>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</si>
  <si>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</si>
  <si>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</si>
  <si>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</si>
  <si>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</si>
  <si>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</si>
  <si>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</si>
  <si>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</si>
  <si>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</si>
  <si>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</si>
  <si>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</si>
  <si>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</si>
  <si>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</si>
  <si>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</si>
  <si>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</si>
  <si>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</si>
  <si>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</si>
  <si>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</si>
  <si>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</si>
  <si>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</si>
  <si>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</si>
  <si>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</si>
  <si>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</si>
  <si>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</si>
  <si>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</si>
  <si>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</si>
  <si>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</si>
  <si>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</si>
  <si>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</si>
  <si>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</si>
  <si>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</si>
  <si>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</si>
  <si>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</si>
  <si>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</si>
  <si>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</si>
  <si>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</si>
  <si>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</si>
  <si>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</si>
  <si>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</si>
  <si>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</si>
  <si>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</si>
  <si>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</si>
  <si>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</si>
  <si>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</si>
  <si>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</si>
  <si>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</si>
  <si>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</si>
  <si>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</si>
  <si>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</si>
  <si>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</si>
  <si>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</si>
  <si>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</si>
  <si>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</si>
  <si>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</si>
  <si>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</si>
  <si>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</si>
  <si>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</si>
  <si>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</si>
  <si>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</si>
  <si>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</si>
  <si>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</si>
  <si>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</si>
  <si>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</si>
  <si>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</si>
  <si>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</si>
  <si>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</si>
  <si>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</si>
  <si>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</si>
  <si>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</si>
  <si>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</si>
  <si>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</si>
  <si>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</si>
  <si>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</si>
  <si>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</si>
  <si>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</si>
  <si>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</si>
  <si>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</si>
  <si>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</si>
  <si>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</si>
  <si>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</si>
  <si>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</si>
  <si>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</si>
  <si>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</si>
  <si>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</si>
  <si>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</si>
  <si>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</si>
  <si>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</si>
  <si>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</si>
  <si>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</si>
  <si>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</si>
  <si>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</si>
  <si>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</si>
  <si>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</si>
  <si>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</si>
  <si>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</si>
  <si>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</si>
  <si>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</si>
  <si>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</si>
  <si>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</si>
  <si>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</si>
  <si>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</si>
  <si>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</si>
  <si>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</si>
  <si>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</si>
  <si>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</si>
  <si>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</si>
  <si>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</si>
  <si>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</si>
  <si>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</si>
  <si>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</si>
  <si>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</si>
  <si>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</si>
  <si>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</si>
  <si>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</si>
  <si>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</si>
  <si>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</si>
  <si>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</si>
  <si>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</si>
  <si>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</si>
  <si>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</si>
  <si>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</si>
  <si>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</si>
  <si>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</si>
  <si>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</si>
  <si>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</si>
  <si>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</si>
  <si>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</si>
  <si>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</si>
  <si>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</si>
  <si>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</si>
  <si>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</si>
  <si>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</si>
  <si>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</si>
  <si>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</si>
  <si>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</si>
  <si>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</si>
  <si>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</si>
  <si>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</si>
  <si>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</si>
  <si>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</si>
  <si>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</si>
  <si>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</si>
  <si>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</si>
  <si>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</si>
  <si>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</si>
  <si>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</si>
  <si>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</si>
  <si>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</si>
  <si>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</si>
  <si>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</si>
  <si>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</si>
  <si>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</si>
  <si>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</si>
  <si>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</si>
  <si>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</si>
  <si>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</si>
  <si>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</si>
  <si>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</si>
  <si>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</si>
  <si>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</si>
  <si>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</si>
  <si>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</si>
  <si>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</si>
  <si>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</si>
  <si>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</si>
  <si>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</si>
  <si>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</si>
  <si>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</si>
  <si>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</si>
  <si>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</si>
  <si>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</si>
  <si>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</si>
  <si>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</si>
  <si>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</si>
  <si>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</si>
  <si>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</si>
  <si>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</si>
  <si>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</si>
  <si>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</si>
  <si>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</si>
  <si>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</si>
  <si>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</si>
  <si>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</si>
  <si>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</si>
  <si>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</si>
  <si>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</si>
  <si>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</si>
  <si>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</si>
  <si>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</si>
  <si>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</si>
  <si>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</si>
  <si>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</si>
  <si>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</si>
  <si>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</si>
  <si>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</si>
  <si>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</si>
  <si>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</si>
  <si>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</si>
  <si>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</si>
  <si>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</si>
  <si>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</si>
  <si>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</si>
  <si>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</si>
  <si>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</si>
  <si>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</si>
  <si>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</si>
  <si>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</si>
  <si>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</si>
  <si>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</si>
  <si>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</si>
  <si>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</si>
  <si>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</si>
  <si>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</si>
  <si>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</si>
  <si>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</si>
  <si>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</si>
  <si>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</si>
  <si>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</si>
  <si>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</si>
  <si>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</si>
  <si>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</si>
  <si>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</si>
  <si>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</si>
  <si>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</si>
  <si>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</si>
  <si>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</si>
  <si>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</si>
  <si>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</si>
  <si>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</si>
  <si>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</si>
  <si>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</si>
  <si>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</si>
  <si>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</si>
  <si>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</si>
  <si>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</si>
  <si>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</si>
  <si>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</si>
  <si>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</si>
  <si>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</si>
  <si>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</si>
  <si>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</si>
  <si>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</si>
  <si>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</si>
  <si>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</si>
  <si>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</si>
  <si>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</si>
  <si>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</si>
  <si>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</si>
  <si>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</si>
  <si>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</si>
  <si>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</si>
  <si>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</si>
  <si>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</si>
  <si>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</si>
  <si>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</si>
  <si>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</si>
  <si>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</si>
  <si>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</si>
  <si>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</si>
  <si>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</si>
  <si>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</si>
  <si>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</si>
  <si>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</si>
  <si>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</si>
  <si>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</si>
  <si>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</si>
  <si>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</si>
  <si>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</si>
  <si>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</si>
  <si>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</si>
  <si>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</si>
  <si>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</si>
  <si>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</si>
  <si>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</si>
  <si>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</si>
  <si>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</si>
  <si>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</si>
  <si>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</si>
  <si>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</si>
  <si>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</si>
  <si>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</si>
  <si>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</si>
  <si>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</si>
  <si>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</si>
  <si>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</si>
  <si>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</si>
  <si>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</si>
  <si>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</si>
  <si>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</si>
  <si>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</si>
  <si>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</si>
  <si>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</si>
  <si>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</si>
  <si>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</si>
  <si>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</si>
  <si>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</si>
  <si>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</si>
  <si>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</si>
  <si>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</si>
  <si>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</si>
  <si>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</si>
  <si>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</si>
  <si>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</si>
  <si>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</si>
  <si>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</si>
  <si>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</si>
  <si>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</si>
  <si>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</si>
  <si>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</si>
  <si>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</si>
  <si>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</si>
  <si>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</si>
  <si>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</si>
  <si>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</si>
  <si>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</si>
  <si>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</si>
  <si>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</si>
  <si>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</si>
  <si>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</si>
  <si>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</si>
  <si>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</si>
  <si>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</si>
  <si>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</si>
  <si>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</si>
  <si>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</si>
  <si>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</si>
  <si>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</si>
  <si>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</si>
  <si>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</si>
  <si>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</si>
  <si>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</si>
  <si>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</si>
  <si>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</si>
  <si>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</si>
  <si>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</si>
  <si>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</si>
  <si>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</si>
  <si>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</si>
  <si>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</si>
  <si>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</si>
  <si>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</si>
  <si>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</si>
  <si>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</si>
  <si>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</si>
  <si>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</si>
  <si>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</si>
  <si>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</si>
  <si>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</si>
  <si>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</si>
  <si>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</si>
  <si>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</si>
  <si>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</si>
  <si>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</si>
  <si>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</si>
  <si>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</si>
  <si>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</si>
  <si>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</si>
  <si>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</si>
  <si>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</si>
  <si>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</si>
  <si>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</si>
  <si>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</si>
  <si>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</si>
  <si>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</si>
  <si>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</si>
  <si>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</si>
  <si>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</si>
  <si>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</si>
  <si>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</si>
  <si>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</si>
  <si>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</si>
  <si>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</si>
  <si>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</si>
  <si>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</si>
  <si>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</si>
  <si>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</si>
  <si>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</si>
  <si>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</si>
  <si>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</si>
  <si>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</si>
  <si>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</si>
  <si>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</si>
  <si>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</si>
  <si>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</si>
  <si>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</si>
  <si>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</si>
  <si>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</si>
  <si>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</si>
  <si>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</si>
  <si>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</si>
  <si>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</si>
  <si>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</si>
  <si>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</si>
  <si>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</si>
  <si>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</si>
  <si>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</si>
  <si>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</si>
  <si>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</si>
  <si>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</si>
  <si>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</si>
  <si>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</si>
  <si>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</si>
  <si>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</si>
  <si>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</si>
  <si>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</si>
  <si>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</si>
  <si>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</si>
  <si>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</si>
  <si>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</si>
  <si>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</si>
  <si>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</si>
  <si>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</si>
  <si>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</si>
  <si>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</si>
  <si>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</si>
  <si>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</si>
  <si>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</si>
  <si>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</si>
  <si>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</si>
  <si>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</si>
  <si>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</si>
  <si>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</si>
  <si>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</si>
  <si>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</si>
  <si>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</si>
  <si>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</si>
  <si>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</si>
  <si>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</si>
  <si>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</si>
  <si>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</si>
  <si>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</si>
  <si>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</si>
  <si>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</si>
  <si>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</si>
  <si>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</si>
  <si>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</si>
  <si>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</si>
  <si>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</si>
  <si>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</si>
  <si>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</si>
  <si>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</si>
  <si>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</si>
  <si>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</si>
  <si>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</si>
  <si>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</si>
  <si>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</si>
  <si>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</si>
  <si>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</si>
  <si>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</si>
  <si>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</si>
  <si>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</si>
  <si>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</si>
  <si>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</si>
  <si>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</si>
  <si>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</si>
  <si>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</si>
  <si>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</si>
  <si>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</si>
  <si>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</si>
  <si>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</si>
  <si>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</si>
  <si>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</si>
  <si>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</si>
  <si>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</si>
  <si>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</si>
  <si>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</si>
  <si>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</si>
  <si>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</si>
  <si>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</si>
  <si>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</si>
  <si>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</si>
  <si>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</si>
  <si>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</si>
  <si>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</si>
  <si>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</si>
  <si>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</si>
  <si>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</si>
  <si>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</si>
  <si>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</si>
  <si>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</si>
  <si>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</si>
  <si>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</si>
  <si>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</si>
  <si>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</si>
  <si>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</si>
  <si>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</si>
  <si>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</si>
  <si>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</si>
  <si>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</si>
  <si>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</si>
  <si>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</si>
  <si>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</si>
  <si>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</si>
  <si>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</si>
  <si>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</si>
  <si>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</si>
  <si>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</si>
  <si>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</si>
  <si>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</si>
  <si>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</si>
  <si>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</si>
  <si>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</si>
  <si>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</si>
  <si>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</si>
  <si>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</si>
  <si>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</si>
  <si>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</si>
  <si>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</si>
  <si>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</si>
  <si>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</si>
  <si>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</si>
  <si>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</si>
  <si>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</si>
  <si>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</si>
  <si>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</si>
  <si>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</si>
  <si>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</si>
  <si>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</si>
  <si>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</si>
  <si>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</si>
  <si>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</si>
  <si>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</si>
  <si>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</si>
  <si>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</si>
  <si>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</si>
  <si>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</si>
  <si>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</si>
  <si>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</si>
  <si>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</si>
  <si>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</si>
  <si>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</si>
  <si>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</si>
  <si>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</si>
  <si>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</si>
  <si>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</si>
  <si>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</si>
  <si>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</si>
  <si>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</si>
  <si>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</si>
  <si>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</si>
  <si>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</si>
  <si>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</si>
  <si>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</si>
  <si>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</si>
  <si>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</si>
  <si>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</si>
  <si>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</si>
  <si>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</si>
  <si>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</si>
  <si>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</si>
  <si>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</si>
  <si>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</si>
  <si>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</si>
  <si>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</si>
  <si>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</si>
  <si>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</si>
  <si>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</si>
  <si>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</si>
  <si>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</si>
  <si>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</si>
  <si>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</si>
  <si>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</si>
  <si>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</si>
  <si>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</si>
  <si>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</si>
  <si>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</si>
  <si>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</si>
  <si>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</si>
  <si>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</si>
  <si>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</si>
  <si>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</si>
  <si>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</si>
  <si>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</si>
  <si>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</si>
  <si>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</si>
  <si>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</si>
  <si>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</si>
  <si>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</si>
  <si>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</si>
  <si>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</si>
  <si>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</si>
  <si>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</si>
  <si>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</si>
  <si>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</si>
  <si>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</si>
  <si>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</si>
  <si>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</si>
  <si>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</si>
  <si>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</si>
  <si>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</si>
  <si>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</si>
  <si>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</si>
  <si>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</si>
  <si>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</si>
  <si>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</si>
  <si>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</si>
  <si>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</si>
  <si>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</si>
  <si>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</si>
  <si>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</si>
  <si>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</si>
  <si>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</si>
  <si>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</si>
  <si>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</si>
  <si>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</si>
  <si>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</si>
  <si>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</si>
  <si>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</si>
  <si>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</si>
  <si>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</si>
  <si>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</si>
  <si>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</si>
  <si>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</si>
  <si>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</si>
  <si>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</si>
  <si>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</si>
  <si>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</si>
  <si>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</si>
  <si>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</si>
  <si>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</si>
  <si>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</si>
  <si>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</si>
  <si>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</si>
  <si>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</si>
  <si>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</si>
  <si>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</si>
  <si>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</si>
  <si>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</si>
  <si>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</si>
  <si>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</si>
  <si>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</si>
  <si>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</si>
  <si>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</si>
  <si>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</si>
  <si>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</si>
  <si>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</si>
  <si>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</si>
  <si>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</si>
  <si>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</si>
  <si>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</si>
  <si>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</si>
  <si>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</si>
  <si>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</si>
  <si>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</si>
  <si>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</si>
  <si>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</si>
  <si>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</si>
  <si>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</si>
  <si>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</si>
  <si>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</si>
  <si>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</si>
  <si>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</si>
  <si>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</si>
  <si>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</si>
  <si>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</si>
  <si>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</si>
  <si>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</si>
  <si>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</si>
  <si>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</si>
  <si>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</si>
  <si>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</si>
  <si>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</si>
  <si>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</si>
  <si>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</si>
  <si>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</si>
  <si>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</si>
  <si>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</si>
  <si>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</si>
  <si>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</si>
  <si>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</si>
  <si>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</si>
  <si>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</si>
  <si>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</si>
  <si>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</si>
  <si>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</si>
  <si>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</si>
  <si>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</si>
  <si>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</si>
  <si>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</si>
  <si>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</si>
  <si>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</si>
  <si>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</si>
  <si>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</si>
  <si>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</si>
  <si>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</si>
  <si>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</si>
  <si>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</si>
  <si>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</si>
  <si>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</si>
  <si>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</si>
  <si>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</si>
  <si>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</si>
  <si>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</si>
  <si>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</si>
  <si>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</si>
  <si>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</si>
  <si>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</si>
  <si>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</si>
  <si>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</si>
  <si>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</si>
  <si>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</si>
  <si>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</si>
  <si>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</si>
  <si>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</si>
  <si>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</si>
  <si>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</si>
  <si>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</si>
  <si>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</si>
  <si>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</si>
  <si>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</si>
  <si>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</si>
  <si>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</si>
  <si>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</si>
  <si>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</si>
  <si>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</si>
  <si>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</si>
  <si>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</si>
  <si>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</si>
  <si>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</si>
  <si>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</si>
  <si>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</si>
  <si>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</si>
  <si>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</si>
  <si>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</si>
  <si>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</si>
  <si>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</si>
  <si>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</si>
  <si>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</si>
  <si>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</si>
  <si>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</si>
  <si>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</si>
  <si>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</si>
  <si>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</si>
  <si>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</si>
  <si>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</si>
  <si>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</si>
  <si>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</si>
  <si>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</si>
  <si>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</si>
  <si>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</si>
  <si>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</si>
  <si>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</si>
  <si>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</si>
  <si>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</si>
  <si>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</si>
  <si>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</si>
  <si>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</si>
  <si>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</si>
  <si>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</si>
  <si>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</si>
  <si>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</si>
  <si>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</si>
  <si>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</si>
  <si>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</si>
  <si>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</si>
  <si>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</si>
  <si>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</si>
  <si>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</si>
  <si>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</si>
  <si>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</si>
  <si>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</si>
  <si>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</si>
  <si>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</si>
  <si>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</si>
  <si>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</si>
  <si>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</si>
  <si>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</si>
  <si>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</si>
  <si>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</si>
  <si>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</si>
  <si>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</si>
  <si>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</si>
  <si>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</si>
  <si>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</si>
  <si>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</si>
  <si>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</si>
  <si>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</si>
  <si>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</si>
  <si>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</si>
  <si>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</si>
  <si>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</si>
  <si>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</si>
  <si>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</si>
  <si>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</si>
  <si>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</si>
  <si>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</si>
  <si>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</si>
  <si>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</si>
  <si>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</si>
  <si>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</si>
  <si>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</si>
  <si>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</si>
  <si>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</si>
  <si>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</si>
  <si>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</si>
  <si>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</si>
  <si>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</si>
  <si>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</si>
  <si>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</si>
  <si>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</si>
  <si>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</si>
  <si>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</si>
  <si>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</si>
  <si>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</si>
  <si>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</si>
  <si>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</si>
  <si>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</si>
  <si>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</si>
  <si>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</si>
  <si>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</si>
  <si>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</si>
  <si>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</si>
  <si>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</si>
  <si>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</si>
  <si>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</si>
  <si>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</si>
  <si>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</si>
  <si>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</si>
  <si>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</si>
  <si>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</si>
  <si>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</si>
  <si>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</si>
  <si>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</si>
  <si>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</si>
  <si>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</si>
  <si>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</si>
  <si>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</si>
  <si>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</si>
  <si>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</si>
  <si>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</si>
  <si>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</si>
  <si>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</si>
  <si>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</si>
  <si>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</si>
  <si>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</si>
  <si>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</si>
  <si>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</si>
  <si>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</si>
  <si>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</si>
  <si>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</si>
  <si>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</si>
  <si>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</si>
  <si>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</si>
  <si>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</si>
  <si>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</si>
  <si>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</si>
  <si>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</si>
  <si>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</si>
  <si>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</si>
  <si>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</si>
  <si>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</si>
  <si>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</si>
  <si>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</si>
  <si>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</si>
  <si>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</si>
  <si>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</si>
  <si>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</si>
  <si>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</si>
  <si>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</si>
  <si>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</si>
  <si>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</si>
  <si>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</si>
  <si>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</si>
  <si>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</si>
  <si>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</si>
  <si>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</si>
  <si>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</si>
  <si>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</si>
  <si>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</si>
  <si>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</si>
  <si>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</si>
  <si>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</si>
  <si>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</si>
  <si>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</si>
  <si>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</si>
  <si>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</si>
  <si>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</si>
  <si>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</si>
  <si>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</si>
  <si>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</si>
  <si>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</si>
  <si>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</si>
  <si>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</si>
  <si>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</si>
  <si>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</si>
  <si>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</si>
  <si>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</si>
  <si>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</si>
  <si>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</si>
  <si>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</si>
  <si>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</si>
  <si>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</si>
  <si>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</si>
  <si>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</si>
  <si>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</si>
  <si>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</si>
  <si>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</si>
  <si>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</si>
  <si>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</si>
  <si>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</si>
  <si>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</si>
  <si>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</si>
  <si>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</si>
  <si>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</si>
  <si>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</si>
  <si>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</si>
  <si>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</si>
  <si>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</si>
  <si>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</si>
  <si>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</si>
  <si>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</si>
  <si>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</si>
  <si>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</si>
  <si>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</si>
  <si>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</si>
  <si>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</si>
  <si>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</si>
  <si>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</si>
  <si>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</si>
  <si>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</si>
  <si>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</si>
  <si>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</si>
  <si>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</si>
  <si>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</si>
  <si>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</si>
  <si>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</si>
  <si>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</si>
  <si>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</si>
  <si>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</si>
  <si>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</si>
  <si>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</si>
  <si>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</si>
  <si>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</si>
  <si>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</si>
  <si>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</si>
  <si>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</si>
  <si>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</si>
  <si>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</si>
  <si>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</si>
  <si>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</si>
  <si>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</si>
  <si>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</si>
  <si>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</si>
  <si>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</si>
  <si>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</si>
  <si>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</si>
  <si>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</si>
  <si>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</si>
  <si>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</si>
  <si>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</si>
  <si>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</si>
  <si>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</si>
  <si>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</si>
  <si>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</si>
  <si>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</si>
  <si>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</si>
  <si>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</si>
  <si>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</si>
  <si>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</si>
  <si>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</si>
  <si>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</si>
  <si>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</si>
  <si>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</si>
  <si>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</si>
  <si>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</si>
  <si>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</si>
  <si>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</si>
  <si>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</si>
  <si>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</si>
  <si>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</si>
  <si>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</si>
  <si>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</si>
  <si>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</si>
  <si>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</si>
  <si>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</si>
  <si>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</si>
  <si>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</si>
  <si>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</si>
  <si>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</si>
  <si>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</si>
  <si>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</si>
  <si>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</si>
  <si>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</si>
  <si>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</si>
  <si>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</si>
  <si>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</si>
  <si>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</si>
  <si>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</si>
  <si>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</si>
  <si>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</si>
  <si>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</si>
  <si>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</si>
  <si>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</si>
  <si>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</si>
  <si>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</si>
  <si>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</si>
  <si>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</si>
  <si>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</si>
  <si>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</si>
  <si>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</si>
  <si>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</si>
  <si>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</si>
  <si>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</si>
  <si>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</si>
  <si>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</si>
  <si>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</si>
  <si>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</si>
  <si>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</si>
  <si>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</si>
  <si>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</si>
  <si>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</si>
  <si>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</si>
  <si>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</si>
  <si>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</si>
  <si>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</si>
  <si>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</si>
  <si>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</si>
  <si>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</si>
  <si>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</si>
  <si>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</si>
  <si>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</si>
  <si>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</si>
  <si>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</si>
  <si>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</si>
  <si>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</si>
  <si>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</si>
  <si>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</si>
  <si>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</si>
  <si>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</si>
  <si>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</si>
  <si>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</si>
  <si>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</si>
  <si>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</si>
  <si>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</si>
  <si>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</si>
  <si>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</si>
  <si>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</si>
  <si>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</si>
  <si>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</si>
  <si>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</si>
  <si>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</si>
  <si>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</si>
  <si>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</si>
  <si>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</si>
  <si>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</si>
  <si>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</si>
  <si>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</si>
  <si>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</si>
  <si>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</si>
  <si>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</si>
  <si>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</si>
  <si>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</si>
  <si>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</si>
  <si>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</si>
  <si>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</si>
  <si>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</si>
  <si>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</si>
  <si>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</si>
  <si>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</si>
  <si>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</si>
  <si>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</si>
  <si>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</si>
  <si>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</si>
  <si>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</si>
  <si>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</si>
  <si>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</si>
  <si>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</si>
  <si>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</si>
  <si>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</si>
  <si>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</si>
  <si>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</si>
  <si>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</si>
  <si>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</si>
  <si>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</si>
  <si>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</si>
  <si>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</si>
  <si>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</si>
  <si>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</si>
  <si>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</si>
  <si>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</si>
  <si>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</si>
  <si>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</si>
  <si>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</si>
  <si>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</si>
  <si>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</si>
  <si>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</si>
  <si>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</si>
  <si>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</si>
  <si>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</si>
  <si>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</si>
  <si>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</si>
  <si>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</si>
  <si>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</si>
  <si>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</si>
  <si>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</si>
  <si>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</si>
  <si>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</si>
  <si>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</si>
  <si>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</si>
  <si>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</si>
  <si>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</si>
  <si>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</si>
  <si>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</si>
  <si>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</si>
  <si>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</si>
  <si>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</si>
  <si>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</si>
  <si>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</si>
  <si>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</si>
  <si>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</si>
  <si>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</si>
  <si>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</si>
  <si>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</si>
  <si>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</si>
  <si>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</si>
  <si>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</si>
  <si>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</si>
  <si>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</si>
  <si>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</si>
  <si>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</si>
  <si>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</si>
  <si>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</si>
  <si>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</si>
  <si>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</si>
  <si>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</si>
  <si>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</si>
  <si>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</si>
  <si>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</si>
  <si>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</si>
  <si>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</si>
  <si>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</si>
  <si>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</si>
  <si>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</si>
  <si>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</si>
  <si>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</si>
  <si>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</si>
  <si>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</si>
  <si>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</si>
  <si>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</si>
  <si>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</si>
  <si>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</si>
  <si>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</si>
  <si>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</si>
  <si>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</si>
  <si>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</si>
  <si>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</si>
  <si>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</si>
  <si>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</si>
  <si>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</si>
  <si>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</si>
  <si>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</si>
  <si>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</si>
  <si>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</si>
  <si>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</si>
  <si>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</si>
  <si>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</si>
  <si>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</si>
  <si>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</si>
  <si>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</si>
  <si>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</si>
  <si>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</si>
  <si>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</si>
  <si>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</si>
  <si>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</si>
  <si>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</si>
  <si>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</si>
  <si>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</si>
  <si>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</si>
  <si>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</si>
  <si>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</si>
  <si>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</si>
  <si>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</si>
  <si>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</si>
  <si>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</si>
  <si>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</si>
  <si>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</si>
  <si>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</si>
  <si>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</si>
  <si>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</si>
  <si>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</si>
  <si>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</si>
  <si>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</si>
  <si>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</si>
  <si>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</si>
  <si>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</si>
  <si>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</si>
  <si>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</si>
  <si>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</si>
  <si>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</si>
  <si>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</si>
  <si>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</si>
  <si>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</si>
  <si>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</si>
  <si>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</si>
  <si>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</si>
  <si>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</si>
  <si>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</si>
  <si>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</si>
  <si>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</si>
  <si>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</si>
  <si>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</si>
  <si>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</si>
  <si>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</si>
  <si>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</si>
  <si>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</si>
  <si>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</si>
  <si>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</si>
  <si>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</si>
  <si>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</si>
  <si>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</si>
  <si>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</si>
  <si>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</si>
  <si>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</si>
  <si>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</si>
  <si>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</si>
  <si>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</si>
  <si>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</si>
  <si>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</si>
  <si>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</si>
  <si>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</si>
  <si>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</si>
  <si>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</si>
  <si>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</si>
  <si>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</si>
  <si>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</si>
  <si>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</si>
  <si>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</si>
  <si>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</si>
  <si>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</si>
  <si>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</si>
  <si>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</si>
  <si>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</si>
  <si>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</si>
  <si>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</si>
  <si>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</si>
  <si>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</si>
  <si>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</si>
  <si>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</si>
  <si>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</si>
  <si>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</si>
  <si>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</si>
  <si>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</si>
  <si>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</si>
  <si>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</si>
  <si>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</si>
  <si>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</si>
  <si>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</si>
  <si>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</si>
  <si>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</si>
  <si>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</si>
  <si>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</si>
  <si>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</si>
  <si>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</si>
  <si>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</si>
  <si>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</si>
  <si>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</si>
  <si>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</si>
  <si>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</si>
  <si>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</si>
  <si>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</si>
  <si>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</si>
  <si>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</si>
  <si>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</si>
  <si>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</si>
  <si>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</si>
  <si>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</si>
  <si>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</si>
  <si>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</si>
  <si>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</si>
  <si>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</si>
  <si>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</si>
  <si>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</si>
  <si>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</si>
  <si>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</si>
  <si>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</si>
  <si>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</si>
  <si>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</si>
  <si>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</si>
  <si>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</si>
  <si>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</si>
  <si>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</si>
  <si>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</si>
  <si>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</si>
  <si>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</si>
  <si>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</si>
  <si>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</si>
  <si>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</si>
  <si>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</si>
  <si>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</si>
  <si>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</si>
  <si>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</si>
  <si>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</si>
  <si>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</si>
  <si>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</si>
  <si>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</si>
  <si>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</si>
  <si>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</si>
  <si>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</si>
  <si>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</si>
  <si>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</si>
  <si>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</si>
  <si>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</si>
  <si>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</si>
  <si>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</si>
  <si>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</si>
  <si>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</si>
  <si>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</si>
  <si>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</si>
  <si>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</si>
  <si>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</si>
  <si>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</si>
  <si>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</si>
  <si>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</si>
  <si>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</si>
  <si>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</si>
  <si>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</si>
  <si>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</si>
  <si>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</si>
  <si>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</si>
  <si>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</si>
  <si>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</si>
  <si>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</si>
  <si>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</si>
  <si>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</si>
  <si>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</si>
  <si>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</si>
  <si>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</si>
  <si>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</si>
  <si>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</si>
  <si>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</si>
  <si>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</si>
  <si>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</si>
  <si>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</si>
  <si>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</si>
  <si>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</si>
  <si>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</si>
  <si>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</si>
  <si>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</si>
  <si>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</si>
  <si>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</si>
  <si>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</si>
  <si>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</si>
  <si>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</si>
  <si>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</si>
  <si>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</si>
  <si>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</si>
  <si>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</si>
  <si>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</si>
  <si>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</si>
  <si>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</si>
  <si>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</si>
  <si>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</si>
  <si>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</si>
  <si>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</si>
  <si>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</si>
  <si>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</si>
  <si>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</si>
  <si>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</si>
  <si>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</si>
  <si>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</si>
  <si>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</si>
  <si>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</si>
  <si>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</si>
  <si>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</si>
  <si>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</si>
  <si>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</si>
  <si>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</si>
  <si>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</si>
  <si>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</si>
  <si>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</si>
  <si>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</si>
  <si>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</si>
  <si>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</si>
  <si>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</si>
  <si>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</si>
  <si>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</si>
  <si>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</si>
  <si>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</si>
  <si>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</si>
  <si>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</si>
  <si>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</si>
  <si>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</si>
  <si>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</si>
  <si>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</si>
  <si>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</si>
  <si>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</si>
  <si>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</si>
  <si>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</si>
  <si>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</si>
  <si>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</si>
  <si>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</si>
  <si>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</si>
  <si>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</si>
  <si>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</si>
  <si>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</si>
  <si>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</si>
  <si>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</si>
  <si>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</si>
  <si>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</si>
  <si>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</si>
  <si>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</si>
  <si>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</si>
  <si>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</si>
  <si>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</si>
  <si>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</si>
  <si>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</si>
  <si>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</si>
  <si>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</si>
  <si>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</si>
  <si>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</si>
  <si>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</si>
  <si>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</si>
  <si>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</si>
  <si>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</si>
  <si>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</si>
  <si>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</si>
  <si>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</si>
  <si>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</si>
  <si>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</si>
  <si>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</si>
  <si>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</si>
  <si>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</si>
  <si>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</si>
  <si>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</si>
  <si>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</si>
  <si>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</si>
  <si>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</si>
  <si>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</si>
  <si>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</si>
  <si>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</si>
  <si>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</si>
  <si>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</si>
  <si>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</si>
  <si>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</si>
  <si>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</si>
  <si>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</si>
  <si>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</si>
  <si>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</si>
  <si>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</si>
  <si>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</si>
  <si>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</si>
  <si>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</si>
  <si>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</si>
  <si>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</si>
  <si>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</si>
  <si>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</si>
  <si>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</si>
  <si>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</si>
  <si>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</si>
  <si>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</si>
  <si>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</si>
  <si>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</si>
  <si>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</si>
  <si>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</si>
  <si>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</si>
  <si>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</si>
  <si>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</si>
  <si>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</si>
  <si>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</si>
  <si>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</si>
  <si>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</si>
  <si>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</si>
  <si>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</si>
  <si>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</si>
  <si>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</si>
  <si>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</si>
  <si>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</si>
  <si>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</si>
  <si>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</si>
  <si>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</si>
  <si>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</si>
  <si>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</si>
  <si>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</si>
  <si>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</si>
  <si>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</si>
  <si>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</si>
  <si>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</si>
  <si>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</si>
  <si>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</si>
  <si>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</si>
  <si>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</si>
  <si>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</si>
  <si>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</si>
  <si>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</si>
  <si>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</si>
  <si>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</si>
  <si>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</si>
  <si>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</si>
  <si>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</si>
  <si>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</si>
  <si>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</si>
  <si>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</si>
  <si>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</si>
  <si>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</si>
  <si>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</si>
  <si>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</si>
  <si>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</si>
  <si>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</si>
  <si>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</si>
  <si>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</si>
  <si>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</si>
  <si>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</si>
  <si>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</si>
  <si>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</si>
  <si>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</si>
  <si>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</si>
  <si>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</si>
  <si>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</si>
  <si>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</si>
  <si>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</si>
  <si>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</si>
  <si>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</si>
  <si>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</si>
  <si>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</si>
  <si>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</si>
  <si>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</si>
  <si>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</si>
  <si>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</si>
  <si>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</si>
  <si>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</si>
  <si>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</si>
  <si>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</si>
  <si>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</si>
  <si>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</si>
  <si>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</si>
  <si>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</si>
  <si>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</si>
  <si>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</si>
  <si>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</si>
  <si>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</si>
  <si>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</si>
  <si>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</si>
  <si>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</si>
  <si>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</si>
  <si>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</si>
  <si>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</si>
  <si>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</si>
  <si>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</si>
  <si>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</si>
  <si>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</si>
  <si>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</si>
  <si>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</si>
  <si>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</si>
  <si>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</si>
  <si>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</si>
  <si>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</si>
  <si>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</si>
  <si>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</si>
  <si>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</si>
  <si>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</si>
  <si>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</si>
  <si>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</si>
  <si>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</si>
  <si>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</si>
  <si>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</si>
  <si>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</si>
  <si>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</si>
  <si>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</si>
  <si>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</si>
  <si>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</si>
  <si>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</si>
  <si>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</si>
  <si>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</si>
  <si>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</si>
  <si>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</si>
  <si>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</si>
  <si>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</si>
  <si>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</si>
  <si>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</si>
  <si>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</si>
  <si>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</si>
  <si>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</si>
  <si>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</si>
  <si>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</si>
  <si>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</si>
  <si>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</si>
  <si>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</si>
  <si>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</si>
  <si>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</si>
  <si>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</si>
  <si>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</si>
  <si>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</si>
  <si>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</si>
  <si>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</si>
  <si>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</si>
  <si>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</si>
  <si>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</si>
  <si>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</si>
  <si>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</si>
  <si>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</si>
  <si>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</si>
  <si>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</si>
  <si>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</si>
  <si>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</si>
  <si>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</si>
  <si>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</si>
  <si>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</si>
  <si>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</si>
  <si>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</si>
  <si>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</si>
  <si>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</si>
  <si>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</si>
  <si>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</si>
  <si>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</si>
  <si>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</si>
  <si>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</si>
  <si>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</si>
  <si>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</si>
  <si>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</si>
  <si>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</si>
  <si>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</si>
  <si>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</si>
  <si>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</si>
  <si>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</si>
  <si>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</si>
  <si>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</si>
  <si>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</si>
  <si>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</si>
  <si>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</si>
  <si>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</si>
  <si>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</si>
  <si>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</si>
  <si>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</si>
  <si>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</si>
  <si>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</si>
  <si>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</si>
  <si>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</si>
  <si>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</si>
  <si>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</si>
  <si>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</si>
  <si>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</si>
  <si>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</si>
  <si>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</si>
  <si>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</si>
  <si>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</si>
  <si>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</si>
  <si>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</si>
  <si>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</si>
  <si>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</si>
  <si>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</si>
  <si>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</si>
  <si>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</si>
  <si>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</si>
  <si>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</si>
  <si>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</si>
  <si>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</si>
  <si>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</si>
  <si>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</si>
  <si>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</si>
  <si>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</si>
  <si>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</si>
  <si>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</si>
  <si>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</si>
  <si>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</si>
  <si>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</si>
  <si>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</si>
  <si>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</si>
  <si>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</si>
  <si>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</si>
  <si>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</si>
  <si>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</si>
  <si>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</si>
  <si>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</si>
  <si>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</si>
  <si>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</si>
  <si>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</si>
  <si>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</si>
  <si>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</si>
  <si>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</si>
  <si>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</si>
  <si>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</si>
  <si>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</si>
  <si>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</si>
  <si>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</si>
  <si>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</si>
  <si>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</si>
  <si>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</si>
  <si>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</si>
  <si>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</si>
  <si>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</si>
  <si>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</si>
  <si>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</si>
  <si>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</si>
  <si>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</si>
  <si>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</si>
  <si>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</si>
  <si>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</si>
  <si>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</si>
  <si>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</si>
  <si>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</si>
  <si>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</si>
  <si>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</si>
  <si>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</si>
  <si>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</si>
  <si>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</si>
  <si>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</si>
  <si>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</si>
  <si>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</si>
  <si>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</si>
  <si>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</si>
  <si>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</si>
  <si>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</si>
  <si>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</si>
  <si>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</si>
  <si>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</si>
  <si>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</si>
  <si>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</si>
  <si>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</si>
  <si>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</si>
  <si>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</si>
  <si>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</si>
  <si>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</si>
  <si>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</si>
  <si>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</si>
  <si>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</si>
  <si>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</si>
  <si>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</si>
  <si>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</si>
  <si>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</si>
  <si>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</si>
  <si>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</si>
  <si>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</si>
  <si>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</si>
  <si>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</si>
  <si>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</si>
  <si>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</si>
  <si>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</si>
  <si>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</si>
  <si>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</si>
  <si>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</si>
  <si>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</si>
  <si>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</si>
  <si>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</si>
  <si>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</si>
  <si>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</si>
  <si>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</si>
  <si>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</si>
  <si>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</si>
  <si>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</si>
  <si>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</si>
  <si>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</si>
  <si>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</si>
  <si>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</si>
  <si>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</si>
  <si>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</si>
  <si>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</si>
  <si>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</si>
  <si>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</si>
  <si>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</si>
  <si>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</si>
  <si>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</si>
  <si>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</si>
  <si>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</si>
  <si>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</si>
  <si>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</si>
  <si>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</si>
  <si>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</si>
  <si>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</si>
  <si>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</si>
  <si>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</si>
  <si>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</si>
  <si>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</si>
  <si>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</si>
  <si>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</si>
  <si>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</si>
  <si>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</si>
  <si>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</si>
  <si>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</si>
  <si>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</si>
  <si>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</si>
  <si>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</si>
  <si>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</si>
  <si>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</si>
  <si>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</si>
  <si>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</si>
  <si>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</si>
  <si>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</si>
  <si>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</si>
  <si>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</si>
  <si>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</si>
  <si>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</si>
  <si>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</si>
  <si>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</si>
  <si>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</si>
  <si>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</si>
  <si>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</si>
  <si>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</si>
  <si>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</si>
  <si>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</si>
  <si>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</si>
  <si>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</si>
  <si>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</si>
  <si>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</si>
  <si>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</si>
  <si>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</si>
  <si>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</si>
  <si>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</si>
  <si>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</si>
  <si>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</si>
  <si>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</si>
  <si>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</si>
  <si>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</si>
  <si>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</si>
  <si>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</si>
  <si>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</si>
  <si>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</si>
  <si>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</si>
  <si>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</si>
  <si>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</si>
  <si>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</si>
  <si>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</si>
  <si>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</si>
  <si>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</si>
  <si>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</si>
  <si>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</si>
  <si>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</si>
  <si>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</si>
  <si>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</si>
  <si>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</si>
  <si>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</si>
  <si>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</si>
  <si>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</si>
  <si>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</si>
  <si>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</si>
  <si>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</si>
  <si>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</si>
  <si>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</si>
  <si>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</si>
  <si>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</si>
  <si>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</si>
  <si>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</si>
  <si>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</si>
  <si>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</si>
  <si>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</si>
  <si>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</si>
  <si>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</si>
  <si>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</si>
  <si>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</si>
  <si>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</si>
  <si>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</si>
  <si>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</si>
  <si>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</si>
  <si>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</si>
  <si>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</si>
  <si>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</si>
  <si>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</si>
  <si>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</si>
  <si>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</si>
  <si>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</si>
  <si>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</si>
  <si>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</si>
  <si>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</si>
  <si>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</si>
  <si>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</si>
  <si>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</si>
  <si>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</si>
  <si>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</si>
  <si>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</si>
  <si>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</si>
  <si>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</si>
  <si>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</si>
  <si>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</si>
  <si>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</si>
  <si>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</si>
  <si>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</si>
  <si>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</si>
  <si>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</si>
  <si>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</si>
  <si>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</si>
  <si>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</si>
  <si>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</si>
  <si>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</si>
  <si>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</si>
  <si>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</si>
  <si>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</si>
  <si>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</si>
  <si>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</si>
  <si>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</si>
  <si>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</si>
  <si>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</si>
  <si>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</si>
  <si>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</si>
  <si>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</si>
  <si>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</si>
  <si>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</si>
  <si>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</si>
  <si>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</si>
  <si>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</si>
  <si>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</si>
  <si>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</si>
  <si>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</si>
  <si>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</si>
  <si>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</si>
  <si>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</si>
  <si>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</si>
  <si>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</si>
  <si>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</si>
  <si>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</si>
  <si>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</si>
  <si>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</si>
  <si>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</si>
  <si>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</si>
  <si>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</si>
  <si>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</si>
  <si>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</si>
  <si>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</si>
  <si>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</si>
  <si>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</si>
  <si>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</si>
  <si>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</si>
  <si>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</si>
  <si>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</si>
  <si>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</si>
  <si>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</si>
  <si>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</si>
  <si>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</si>
  <si>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</si>
  <si>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</si>
  <si>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</si>
  <si>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</si>
  <si>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</si>
  <si>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</si>
  <si>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</si>
  <si>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</si>
  <si>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</si>
  <si>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</si>
  <si>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</si>
  <si>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</si>
  <si>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</si>
  <si>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</si>
  <si>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</si>
  <si>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</si>
  <si>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</si>
  <si>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</si>
  <si>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</si>
  <si>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</si>
  <si>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</si>
  <si>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</si>
  <si>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</si>
  <si>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</si>
  <si>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</si>
  <si>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</si>
  <si>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</si>
  <si>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</si>
  <si>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</si>
  <si>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</si>
  <si>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</si>
  <si>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</si>
  <si>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</si>
  <si>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</si>
  <si>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</si>
  <si>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</si>
  <si>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</si>
  <si>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</si>
  <si>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</si>
  <si>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</si>
  <si>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</si>
  <si>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</si>
  <si>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</si>
  <si>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</si>
  <si>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</si>
  <si>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</si>
  <si>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</si>
  <si>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</si>
  <si>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</si>
  <si>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</si>
  <si>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</si>
  <si>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</si>
  <si>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</si>
  <si>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</si>
  <si>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</si>
  <si>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</si>
  <si>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</si>
  <si>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</si>
  <si>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</si>
  <si>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</si>
  <si>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</si>
  <si>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</si>
  <si>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</si>
  <si>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</si>
  <si>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</si>
  <si>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</si>
  <si>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</si>
  <si>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</si>
  <si>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</si>
  <si>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</si>
  <si>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</si>
  <si>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</si>
  <si>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</si>
  <si>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</si>
  <si>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</si>
  <si>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</si>
  <si>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</si>
  <si>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</si>
  <si>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</si>
  <si>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</si>
  <si>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</si>
  <si>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</si>
  <si>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</si>
  <si>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</si>
  <si>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</si>
  <si>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</si>
  <si>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</si>
  <si>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</si>
  <si>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</si>
  <si>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</si>
  <si>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</si>
  <si>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</si>
  <si>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</si>
  <si>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</si>
  <si>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</si>
  <si>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</si>
  <si>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</si>
  <si>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</si>
  <si>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</si>
  <si>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</si>
  <si>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</si>
  <si>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</si>
  <si>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</si>
  <si>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</si>
  <si>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</si>
  <si>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</si>
  <si>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</si>
  <si>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</si>
  <si>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</si>
  <si>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</si>
  <si>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</si>
  <si>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</si>
  <si>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</si>
  <si>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</si>
  <si>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</si>
  <si>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</si>
  <si>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</si>
  <si>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</si>
  <si>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</si>
  <si>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</si>
  <si>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</si>
  <si>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</si>
  <si>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</si>
  <si>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</si>
  <si>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</si>
  <si>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</si>
  <si>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</si>
  <si>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</si>
  <si>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</si>
  <si>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</si>
  <si>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</si>
  <si>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</si>
  <si>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</si>
  <si>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</si>
  <si>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</si>
  <si>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</si>
  <si>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</si>
  <si>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</si>
  <si>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</si>
  <si>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</si>
  <si>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</si>
  <si>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</si>
  <si>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</si>
  <si>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</si>
  <si>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</si>
  <si>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</si>
  <si>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</si>
  <si>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</si>
  <si>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</si>
  <si>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</si>
  <si>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</si>
  <si>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</si>
  <si>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</si>
  <si>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</si>
  <si>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</si>
  <si>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</si>
  <si>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</si>
  <si>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</si>
  <si>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</si>
  <si>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</si>
  <si>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</si>
  <si>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</si>
  <si>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</si>
  <si>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</si>
  <si>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</si>
  <si>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</si>
  <si>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</si>
  <si>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</si>
  <si>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</si>
  <si>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</si>
  <si>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</si>
  <si>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</si>
  <si>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</si>
  <si>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</si>
  <si>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</si>
  <si>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</si>
  <si>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</si>
  <si>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</si>
  <si>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</si>
  <si>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</si>
  <si>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</si>
  <si>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</si>
  <si>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</si>
  <si>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</si>
  <si>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</si>
  <si>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</si>
  <si>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</si>
  <si>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</si>
  <si>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</si>
  <si>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</si>
  <si>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</si>
  <si>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</si>
  <si>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</si>
  <si>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</si>
  <si>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</si>
  <si>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</si>
  <si>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</si>
  <si>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</si>
  <si>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</si>
  <si>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</si>
  <si>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</si>
  <si>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</si>
  <si>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</si>
  <si>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</si>
  <si>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</si>
  <si>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</si>
  <si>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</si>
  <si>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</si>
  <si>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</si>
  <si>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</si>
  <si>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</si>
  <si>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</si>
  <si>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</si>
  <si>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</si>
  <si>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</si>
  <si>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</si>
  <si>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</si>
  <si>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</si>
  <si>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</si>
  <si>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</si>
  <si>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</si>
  <si>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</si>
  <si>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</si>
  <si>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</si>
  <si>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</si>
  <si>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</si>
  <si>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</si>
  <si>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</si>
  <si>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</si>
  <si>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</si>
  <si>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</si>
  <si>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</si>
  <si>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</si>
  <si>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</si>
  <si>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</si>
  <si>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</si>
  <si>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</si>
  <si>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</si>
  <si>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</si>
  <si>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</si>
  <si>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</si>
  <si>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</si>
  <si>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</si>
  <si>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</si>
  <si>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</si>
  <si>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</si>
  <si>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</si>
  <si>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</si>
  <si>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</si>
  <si>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</si>
  <si>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</si>
  <si>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</si>
  <si>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</si>
  <si>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</si>
  <si>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</si>
  <si>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</si>
  <si>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</si>
  <si>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</si>
  <si>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</si>
  <si>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</si>
  <si>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</si>
  <si>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</si>
  <si>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</si>
  <si>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</si>
  <si>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</si>
  <si>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</si>
  <si>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</si>
  <si>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</si>
  <si>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</si>
  <si>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</si>
  <si>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</si>
  <si>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</si>
  <si>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</si>
  <si>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</si>
  <si>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</si>
  <si>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</si>
  <si>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</si>
  <si>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</si>
  <si>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</si>
  <si>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</si>
  <si>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</si>
  <si>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</si>
  <si>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</si>
  <si>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</si>
  <si>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</si>
  <si>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</si>
  <si>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</si>
  <si>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</si>
  <si>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</si>
  <si>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</si>
  <si>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</si>
  <si>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</si>
  <si>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</si>
  <si>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</si>
  <si>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</si>
  <si>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</si>
  <si>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</si>
  <si>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</si>
  <si>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</si>
  <si>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</si>
  <si>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</si>
  <si>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</si>
  <si>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</si>
  <si>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</si>
  <si>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</si>
  <si>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</si>
  <si>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</si>
  <si>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</si>
  <si>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</si>
  <si>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</si>
  <si>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</si>
  <si>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</si>
  <si>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</si>
  <si>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</si>
  <si>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</si>
  <si>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</si>
  <si>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</si>
  <si>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</si>
  <si>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</si>
  <si>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</si>
  <si>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</si>
  <si>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</si>
  <si>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</si>
  <si>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</si>
  <si>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</si>
  <si>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</si>
  <si>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</si>
  <si>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</si>
  <si>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</si>
  <si>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</si>
  <si>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</si>
  <si>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</si>
  <si>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</si>
  <si>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</si>
  <si>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</si>
  <si>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</si>
  <si>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</si>
  <si>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</si>
  <si>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</si>
  <si>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</si>
  <si>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</si>
  <si>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</si>
  <si>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</si>
  <si>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</si>
  <si>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</si>
  <si>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</si>
  <si>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</si>
  <si>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</si>
  <si>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</si>
  <si>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</si>
  <si>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</si>
  <si>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</si>
  <si>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</si>
  <si>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</si>
  <si>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</si>
  <si>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</si>
  <si>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</si>
  <si>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</si>
  <si>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</si>
  <si>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</si>
  <si>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</si>
  <si>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</si>
  <si>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</si>
  <si>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</si>
  <si>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</si>
  <si>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</si>
  <si>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</si>
  <si>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</si>
  <si>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</si>
  <si>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</si>
  <si>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</si>
  <si>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</si>
  <si>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</si>
  <si>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</si>
  <si>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</si>
  <si>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</si>
  <si>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</si>
  <si>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</si>
  <si>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</si>
  <si>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</si>
  <si>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</si>
  <si>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</si>
  <si>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</si>
  <si>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</si>
  <si>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</si>
  <si>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</si>
  <si>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</si>
  <si>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</si>
  <si>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</si>
  <si>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</si>
  <si>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</si>
  <si>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</si>
  <si>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</si>
  <si>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</si>
  <si>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</si>
  <si>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</si>
  <si>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</si>
  <si>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</si>
  <si>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</si>
  <si>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</si>
  <si>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</si>
  <si>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</si>
  <si>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</si>
  <si>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</si>
  <si>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</si>
  <si>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</si>
  <si>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</si>
  <si>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</si>
  <si>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</si>
  <si>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</si>
  <si>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</si>
  <si>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</si>
  <si>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</si>
  <si>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</si>
  <si>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</si>
  <si>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</si>
  <si>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</si>
  <si>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</si>
  <si>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</si>
  <si>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</si>
  <si>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</si>
  <si>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</si>
  <si>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</si>
  <si>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</si>
  <si>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</si>
  <si>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</si>
  <si>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</si>
  <si>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</si>
  <si>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</si>
  <si>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</si>
  <si>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</si>
  <si>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</si>
  <si>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</si>
  <si>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</si>
  <si>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</si>
  <si>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</si>
  <si>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</si>
  <si>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</si>
  <si>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</si>
  <si>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</si>
  <si>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</si>
  <si>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</si>
  <si>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</si>
  <si>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</si>
  <si>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</si>
  <si>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</si>
  <si>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</si>
  <si>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</si>
  <si>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</si>
  <si>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</si>
  <si>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</si>
  <si>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</si>
  <si>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</si>
  <si>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</si>
  <si>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</si>
  <si>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</si>
  <si>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</si>
  <si>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</si>
  <si>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</si>
  <si>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</si>
  <si>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</si>
  <si>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</si>
  <si>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</si>
  <si>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</si>
  <si>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</si>
  <si>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</si>
  <si>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</si>
  <si>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</si>
  <si>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</si>
  <si>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</si>
  <si>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</si>
  <si>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</si>
  <si>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</si>
  <si>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</si>
  <si>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</si>
  <si>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</si>
  <si>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</si>
  <si>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</si>
  <si>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</si>
  <si>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</si>
  <si>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</si>
  <si>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</si>
  <si>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</si>
  <si>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</si>
  <si>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</si>
  <si>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</si>
  <si>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</si>
  <si>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</si>
  <si>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</si>
  <si>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</si>
  <si>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</si>
  <si>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</si>
  <si>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</si>
  <si>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</si>
  <si>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</si>
  <si>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</si>
  <si>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</si>
  <si>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</si>
  <si>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</si>
  <si>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</si>
  <si>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</si>
  <si>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</si>
  <si>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</si>
  <si>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</si>
  <si>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</si>
  <si>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</si>
  <si>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</si>
  <si>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</si>
  <si>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</si>
  <si>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</si>
  <si>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</si>
  <si>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</si>
  <si>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</si>
  <si>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</si>
  <si>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</si>
  <si>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</si>
  <si>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</si>
  <si>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</si>
  <si>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</si>
  <si>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</si>
  <si>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</si>
  <si>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</si>
  <si>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</si>
  <si>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</si>
  <si>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</si>
  <si>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</si>
  <si>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</si>
  <si>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</si>
  <si>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</si>
  <si>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</si>
  <si>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</si>
  <si>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</si>
  <si>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</si>
  <si>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</si>
  <si>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</si>
  <si>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</si>
  <si>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</si>
  <si>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</si>
  <si>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</si>
  <si>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</si>
  <si>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</si>
  <si>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</si>
  <si>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</si>
  <si>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</si>
  <si>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</si>
  <si>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</si>
  <si>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</si>
  <si>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</si>
  <si>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</si>
  <si>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</si>
  <si>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</si>
  <si>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</si>
  <si>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</si>
  <si>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</si>
  <si>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</si>
  <si>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</si>
  <si>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</si>
  <si>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</si>
  <si>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</si>
  <si>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</si>
  <si>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</si>
  <si>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</si>
  <si>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</si>
  <si>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</si>
  <si>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</si>
  <si>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</si>
  <si>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</si>
  <si>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</si>
  <si>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</si>
  <si>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</si>
  <si>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</si>
  <si>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</si>
  <si>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</si>
  <si>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</si>
  <si>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</si>
  <si>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</si>
  <si>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</si>
  <si>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</si>
  <si>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</si>
  <si>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</si>
  <si>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</si>
  <si>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</si>
  <si>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</si>
  <si>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</si>
  <si>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</si>
  <si>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</si>
  <si>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</si>
  <si>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</si>
  <si>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</si>
  <si>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</si>
  <si>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</si>
  <si>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</si>
  <si>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</si>
  <si>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</si>
  <si>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</si>
  <si>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</si>
  <si>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</si>
  <si>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</si>
  <si>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</si>
  <si>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</si>
  <si>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</si>
  <si>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</si>
  <si>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</si>
  <si>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</si>
  <si>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</si>
  <si>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</si>
  <si>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</si>
  <si>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</si>
  <si>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</si>
  <si>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</si>
  <si>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</si>
  <si>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</si>
  <si>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</si>
  <si>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</si>
  <si>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</si>
  <si>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</si>
  <si>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</si>
  <si>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</si>
  <si>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</si>
  <si>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</si>
  <si>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</si>
  <si>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</si>
  <si>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</si>
  <si>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</si>
  <si>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</si>
  <si>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</si>
  <si>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</si>
  <si>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</si>
  <si>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</si>
  <si>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</si>
  <si>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</si>
  <si>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</si>
  <si>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</si>
  <si>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</si>
  <si>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</si>
  <si>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</si>
  <si>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</si>
  <si>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</si>
  <si>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</si>
  <si>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</si>
  <si>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</si>
  <si>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</si>
  <si>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</si>
  <si>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</si>
  <si>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</si>
  <si>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</si>
  <si>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</si>
  <si>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</si>
  <si>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</si>
  <si>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</si>
  <si>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</si>
  <si>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</si>
  <si>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</si>
  <si>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</si>
  <si>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</si>
  <si>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</si>
  <si>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</si>
  <si>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</si>
  <si>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</si>
  <si>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</si>
  <si>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</si>
  <si>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</si>
  <si>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</si>
  <si>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</si>
  <si>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</si>
  <si>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</si>
  <si>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</si>
  <si>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</si>
  <si>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</si>
  <si>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</si>
  <si>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</si>
  <si>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</si>
  <si>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</si>
  <si>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</si>
  <si>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</si>
  <si>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</si>
  <si>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</si>
  <si>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</si>
  <si>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</si>
  <si>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</si>
  <si>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</si>
  <si>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</si>
  <si>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</si>
  <si>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</si>
  <si>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</si>
  <si>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</si>
  <si>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</si>
  <si>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</si>
  <si>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</si>
  <si>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</si>
  <si>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</si>
  <si>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</si>
  <si>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</si>
  <si>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</si>
  <si>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</si>
  <si>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</si>
  <si>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</si>
  <si>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</si>
  <si>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</si>
  <si>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</si>
  <si>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</si>
  <si>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</si>
  <si>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</si>
  <si>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</si>
  <si>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</si>
  <si>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</si>
  <si>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</si>
  <si>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</si>
  <si>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</si>
  <si>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</si>
  <si>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</si>
  <si>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</si>
  <si>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</si>
  <si>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</si>
  <si>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</si>
  <si>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</si>
  <si>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</si>
  <si>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</si>
  <si>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</si>
  <si>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</si>
  <si>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</si>
  <si>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</si>
  <si>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</si>
  <si>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</si>
  <si>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</si>
  <si>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</si>
  <si>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</si>
  <si>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</si>
  <si>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</si>
  <si>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</si>
  <si>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</si>
  <si>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</si>
  <si>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</si>
  <si>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</si>
  <si>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</si>
  <si>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</si>
  <si>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</si>
  <si>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</si>
  <si>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</si>
  <si>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</si>
  <si>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</si>
  <si>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</si>
  <si>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</si>
  <si>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</si>
  <si>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</si>
  <si>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</si>
  <si>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</si>
  <si>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</si>
  <si>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</si>
  <si>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</si>
  <si>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</si>
  <si>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</si>
  <si>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</si>
  <si>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</si>
  <si>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</si>
  <si>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</si>
  <si>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</si>
  <si>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</si>
  <si>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</si>
  <si>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</si>
  <si>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</si>
  <si>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</si>
  <si>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</si>
  <si>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</si>
  <si>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</si>
  <si>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</si>
  <si>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</si>
  <si>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</si>
  <si>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</si>
  <si>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</si>
  <si>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</si>
  <si>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</si>
  <si>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</si>
  <si>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</si>
  <si>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</si>
  <si>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</si>
  <si>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</si>
  <si>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</si>
  <si>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</si>
  <si>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</si>
  <si>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</si>
  <si>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</si>
  <si>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</si>
  <si>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</si>
  <si>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</si>
  <si>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</si>
  <si>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</si>
  <si>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</si>
  <si>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</si>
  <si>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</si>
  <si>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</si>
  <si>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</si>
  <si>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</si>
  <si>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</si>
  <si>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</si>
  <si>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</si>
  <si>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</si>
  <si>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</si>
  <si>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</si>
  <si>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</si>
  <si>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</si>
  <si>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</si>
  <si>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</si>
  <si>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</si>
  <si>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</si>
  <si>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</si>
  <si>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</si>
  <si>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</si>
  <si>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</si>
  <si>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</si>
  <si>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</si>
  <si>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</si>
  <si>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</si>
  <si>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</si>
  <si>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</si>
  <si>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</si>
  <si>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</si>
  <si>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</si>
  <si>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</si>
  <si>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</si>
  <si>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</si>
  <si>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</si>
  <si>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</si>
  <si>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</si>
  <si>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</si>
  <si>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</si>
  <si>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</si>
  <si>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</si>
  <si>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</si>
  <si>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</si>
  <si>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</si>
  <si>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</si>
  <si>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</si>
  <si>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</si>
  <si>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</si>
  <si>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</si>
  <si>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</si>
  <si>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</si>
  <si>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</si>
  <si>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</si>
  <si>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</si>
  <si>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</si>
  <si>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</si>
  <si>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</si>
  <si>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</si>
  <si>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</si>
  <si>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</si>
  <si>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</si>
  <si>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</si>
  <si>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</si>
  <si>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</si>
  <si>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</si>
  <si>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</si>
  <si>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</si>
  <si>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</si>
  <si>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</si>
  <si>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</si>
  <si>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</si>
  <si>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</si>
  <si>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</si>
  <si>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</si>
  <si>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</si>
  <si>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</si>
  <si>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</si>
  <si>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</si>
  <si>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</si>
  <si>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</si>
  <si>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</si>
  <si>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</si>
  <si>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</si>
  <si>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</si>
  <si>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</si>
  <si>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</si>
  <si>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</si>
  <si>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</si>
  <si>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</si>
  <si>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</si>
  <si>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</si>
  <si>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</si>
  <si>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</si>
  <si>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</si>
  <si>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</si>
  <si>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</si>
  <si>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</si>
  <si>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</si>
  <si>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</si>
  <si>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</si>
  <si>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</si>
  <si>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</si>
  <si>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</si>
  <si>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</si>
  <si>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</si>
  <si>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</si>
  <si>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</si>
  <si>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</si>
  <si>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</si>
  <si>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</si>
  <si>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</si>
  <si>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</si>
  <si>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</si>
  <si>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</si>
  <si>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</si>
  <si>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</si>
  <si>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</si>
  <si>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</si>
  <si>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</si>
  <si>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</si>
  <si>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</si>
  <si>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</si>
  <si>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</si>
  <si>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</si>
  <si>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</si>
  <si>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</si>
  <si>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</si>
  <si>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</si>
  <si>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</si>
  <si>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</si>
  <si>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</si>
  <si>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</si>
  <si>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</si>
  <si>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</si>
  <si>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</si>
  <si>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</si>
  <si>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</si>
  <si>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</si>
  <si>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</si>
  <si>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</si>
  <si>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</si>
  <si>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</si>
  <si>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</si>
  <si>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</si>
  <si>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</si>
  <si>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</si>
  <si>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</si>
  <si>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</si>
  <si>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</si>
  <si>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</si>
  <si>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</si>
  <si>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</si>
  <si>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</si>
  <si>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</si>
  <si>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</si>
  <si>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</si>
  <si>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</si>
  <si>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</si>
  <si>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</si>
  <si>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</si>
  <si>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</si>
  <si>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</si>
  <si>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</si>
  <si>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</si>
  <si>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</si>
  <si>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</si>
  <si>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</si>
  <si>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</si>
  <si>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</si>
  <si>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</si>
  <si>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</si>
  <si>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</si>
  <si>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</si>
  <si>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</si>
  <si>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</si>
  <si>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</si>
  <si>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</si>
  <si>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</si>
  <si>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</si>
  <si>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</si>
  <si>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</si>
  <si>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</si>
  <si>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</si>
  <si>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</si>
  <si>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</si>
  <si>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</si>
  <si>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</si>
  <si>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</si>
  <si>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</si>
  <si>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</si>
  <si>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</si>
  <si>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</si>
  <si>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</si>
  <si>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</si>
  <si>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</si>
  <si>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</si>
  <si>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</si>
  <si>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</si>
  <si>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</si>
  <si>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</si>
  <si>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</si>
  <si>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</si>
  <si>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</si>
  <si>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</si>
  <si>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</si>
  <si>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</si>
  <si>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</si>
  <si>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</si>
  <si>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</si>
  <si>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</si>
  <si>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</si>
  <si>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</si>
  <si>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</si>
  <si>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</si>
  <si>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</si>
  <si>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</si>
  <si>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</si>
  <si>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</si>
  <si>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</si>
  <si>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</si>
  <si>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</si>
  <si>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</si>
  <si>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</si>
  <si>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</si>
  <si>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</si>
  <si>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</si>
  <si>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</si>
  <si>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</si>
  <si>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</si>
  <si>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</si>
  <si>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</si>
  <si>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</si>
  <si>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</si>
  <si>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</si>
  <si>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</si>
  <si>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</si>
  <si>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</si>
  <si>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</si>
  <si>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</si>
  <si>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</si>
  <si>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</si>
  <si>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</si>
  <si>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</si>
  <si>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</si>
  <si>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</si>
  <si>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</si>
  <si>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</si>
  <si>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</si>
  <si>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</si>
  <si>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</si>
  <si>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</si>
  <si>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</si>
  <si>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</si>
  <si>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</si>
  <si>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</si>
  <si>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</si>
  <si>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</si>
  <si>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</si>
  <si>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</si>
  <si>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</si>
  <si>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</si>
  <si>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</si>
  <si>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</si>
  <si>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</si>
  <si>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</si>
  <si>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</si>
  <si>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</si>
  <si>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</si>
  <si>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</si>
  <si>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</si>
  <si>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</si>
  <si>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</si>
  <si>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</si>
  <si>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</si>
  <si>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</si>
  <si>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</si>
  <si>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</si>
  <si>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</si>
  <si>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</si>
  <si>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</si>
  <si>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</si>
  <si>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</si>
  <si>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</si>
  <si>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</si>
  <si>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</si>
  <si>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</si>
  <si>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</si>
  <si>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</si>
  <si>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</si>
  <si>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</si>
  <si>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</si>
  <si>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</si>
  <si>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</si>
  <si>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</si>
  <si>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</si>
  <si>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</si>
  <si>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</si>
  <si>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</si>
  <si>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</si>
  <si>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</si>
  <si>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</si>
  <si>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</si>
  <si>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</si>
  <si>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</si>
  <si>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</si>
  <si>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</si>
  <si>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</si>
  <si>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</si>
  <si>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</si>
  <si>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</si>
  <si>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</si>
  <si>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</si>
  <si>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</si>
  <si>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</si>
  <si>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</si>
  <si>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</si>
  <si>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</si>
  <si>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</si>
  <si>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</si>
  <si>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</si>
  <si>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</si>
  <si>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</si>
  <si>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</si>
  <si>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</si>
  <si>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</si>
  <si>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</si>
  <si>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</si>
  <si>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</si>
  <si>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</si>
  <si>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</si>
  <si>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</si>
  <si>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</si>
  <si>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</si>
  <si>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</si>
  <si>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</si>
  <si>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</si>
  <si>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</si>
  <si>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</si>
  <si>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</si>
  <si>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</si>
  <si>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</si>
  <si>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</si>
  <si>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</si>
  <si>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</si>
  <si>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</si>
  <si>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</si>
  <si>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</si>
  <si>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</si>
  <si>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</si>
  <si>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</si>
  <si>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</si>
  <si>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</si>
  <si>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</si>
  <si>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</si>
  <si>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</si>
  <si>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</si>
  <si>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</si>
  <si>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</si>
  <si>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</si>
  <si>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</si>
  <si>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</si>
  <si>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</si>
  <si>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</si>
  <si>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</si>
  <si>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</si>
  <si>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</si>
  <si>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</si>
  <si>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</si>
  <si>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</si>
  <si>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</si>
  <si>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</si>
  <si>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</si>
  <si>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</si>
  <si>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</si>
  <si>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</si>
  <si>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</si>
  <si>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</si>
  <si>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</si>
  <si>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</si>
  <si>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</si>
  <si>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</si>
  <si>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</si>
  <si>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</si>
  <si>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</si>
  <si>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</si>
  <si>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</si>
  <si>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</si>
  <si>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</si>
  <si>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</si>
  <si>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</si>
  <si>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</si>
  <si>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</si>
  <si>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</si>
  <si>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</si>
  <si>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</si>
  <si>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</si>
  <si>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</si>
  <si>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</si>
  <si>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</si>
  <si>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</si>
  <si>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</si>
  <si>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</si>
  <si>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</si>
  <si>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</si>
  <si>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</si>
  <si>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</si>
  <si>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</si>
  <si>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</si>
  <si>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</si>
  <si>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</si>
  <si>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</si>
  <si>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</si>
  <si>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</si>
  <si>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</si>
  <si>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</si>
  <si>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</si>
  <si>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</si>
  <si>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</si>
  <si>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</si>
  <si>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</si>
  <si>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</si>
  <si>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</si>
  <si>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</si>
  <si>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</si>
  <si>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</si>
  <si>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</si>
  <si>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</si>
  <si>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</si>
  <si>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</si>
  <si>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</si>
  <si>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</si>
  <si>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</si>
  <si>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</si>
  <si>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</si>
  <si>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</si>
  <si>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</si>
  <si>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</si>
  <si>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</si>
  <si>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</si>
  <si>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</si>
  <si>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</si>
  <si>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</si>
  <si>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</si>
  <si>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</si>
  <si>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</si>
  <si>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</si>
  <si>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</si>
  <si>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</si>
  <si>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</si>
  <si>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</si>
  <si>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</si>
  <si>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</si>
  <si>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</si>
  <si>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</si>
  <si>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</si>
  <si>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</si>
  <si>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</si>
  <si>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</si>
  <si>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</si>
  <si>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</si>
  <si>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</si>
  <si>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</si>
  <si>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</si>
  <si>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</si>
  <si>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</si>
  <si>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</si>
  <si>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</si>
  <si>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</si>
  <si>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</si>
  <si>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</si>
  <si>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</si>
  <si>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</si>
  <si>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</si>
  <si>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</si>
  <si>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</si>
  <si>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</si>
  <si>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</si>
  <si>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</si>
  <si>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</si>
  <si>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</si>
  <si>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</si>
  <si>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</si>
  <si>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</si>
  <si>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</si>
  <si>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</si>
  <si>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</si>
  <si>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</si>
  <si>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</si>
  <si>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</si>
  <si>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</si>
  <si>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</si>
  <si>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</si>
  <si>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</si>
  <si>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</si>
  <si>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</si>
  <si>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</si>
  <si>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</si>
  <si>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</si>
  <si>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</si>
  <si>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</si>
  <si>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</si>
  <si>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</si>
  <si>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</si>
  <si>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</si>
  <si>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</si>
  <si>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</si>
  <si>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</si>
  <si>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</si>
  <si>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</si>
  <si>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</si>
  <si>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</si>
  <si>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</si>
  <si>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</si>
  <si>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</si>
  <si>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</si>
  <si>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</si>
  <si>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</si>
  <si>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</si>
  <si>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</si>
  <si>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</si>
  <si>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</si>
  <si>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</si>
  <si>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</si>
  <si>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</si>
  <si>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</si>
  <si>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</si>
  <si>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</si>
  <si>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</si>
  <si>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</si>
  <si>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</si>
  <si>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</si>
  <si>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</si>
  <si>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</si>
  <si>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</si>
  <si>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</si>
  <si>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</si>
  <si>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</si>
  <si>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</si>
  <si>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</si>
  <si>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</si>
  <si>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</si>
  <si>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</si>
  <si>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</si>
  <si>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</si>
  <si>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</si>
  <si>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</si>
  <si>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</si>
  <si>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</si>
  <si>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</si>
  <si>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</si>
  <si>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</si>
  <si>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</si>
  <si>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</si>
  <si>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</si>
  <si>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</si>
  <si>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</si>
  <si>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</si>
  <si>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</si>
  <si>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</si>
  <si>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</si>
  <si>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</si>
  <si>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</si>
  <si>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</si>
  <si>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</si>
  <si>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</si>
  <si>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</si>
  <si>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</si>
  <si>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</si>
  <si>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</si>
  <si>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</si>
  <si>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</si>
  <si>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</si>
  <si>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</si>
  <si>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</si>
  <si>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</si>
  <si>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</si>
  <si>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</si>
  <si>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</si>
  <si>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</si>
  <si>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</si>
  <si>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</si>
  <si>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</si>
  <si>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</si>
  <si>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</si>
  <si>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</si>
  <si>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</si>
  <si>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</si>
  <si>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</si>
  <si>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</si>
  <si>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</si>
  <si>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</si>
  <si>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</si>
  <si>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</si>
  <si>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</si>
  <si>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</si>
  <si>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</si>
  <si>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</si>
  <si>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</si>
  <si>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</si>
  <si>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</si>
  <si>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</si>
  <si>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</si>
  <si>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</si>
  <si>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</si>
  <si>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</si>
  <si>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</si>
  <si>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</si>
  <si>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</si>
  <si>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</si>
  <si>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</si>
  <si>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</si>
  <si>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</si>
  <si>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</si>
  <si>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</si>
  <si>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</si>
  <si>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</si>
  <si>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</si>
  <si>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</si>
  <si>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</si>
  <si>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</si>
  <si>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</si>
  <si>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</si>
  <si>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</si>
  <si>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</si>
  <si>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</si>
  <si>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</si>
  <si>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</si>
  <si>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</si>
  <si>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</si>
  <si>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</si>
  <si>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</si>
  <si>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</si>
  <si>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</si>
  <si>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</si>
  <si>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</si>
  <si>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</si>
  <si>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</si>
  <si>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</si>
  <si>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</si>
  <si>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</si>
  <si>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</si>
  <si>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</si>
  <si>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</si>
  <si>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</si>
  <si>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</si>
  <si>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</si>
  <si>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</si>
  <si>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</si>
  <si>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</si>
  <si>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</si>
  <si>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</si>
  <si>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</si>
  <si>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</si>
  <si>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</si>
  <si>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</si>
  <si>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</si>
  <si>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</si>
  <si>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</si>
  <si>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</si>
  <si>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</si>
  <si>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</si>
  <si>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</si>
  <si>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</si>
  <si>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</si>
  <si>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</si>
  <si>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</si>
  <si>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</si>
  <si>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</si>
  <si>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</si>
  <si>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</si>
  <si>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</si>
  <si>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</si>
  <si>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</si>
  <si>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</si>
  <si>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</si>
  <si>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</si>
  <si>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</si>
  <si>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</si>
  <si>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</si>
  <si>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</si>
  <si>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</si>
  <si>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</si>
  <si>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</si>
  <si>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</si>
  <si>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</si>
  <si>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</si>
  <si>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</si>
  <si>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</si>
  <si>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</si>
  <si>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</si>
  <si>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</si>
  <si>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</si>
  <si>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</si>
  <si>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</si>
  <si>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</si>
  <si>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</si>
  <si>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</si>
  <si>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</si>
  <si>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</si>
  <si>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</si>
  <si>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</si>
  <si>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</si>
  <si>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</si>
  <si>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</si>
  <si>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</si>
  <si>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</si>
  <si>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</si>
  <si>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</si>
  <si>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</si>
  <si>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</si>
  <si>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</si>
  <si>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</si>
  <si>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</si>
  <si>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</si>
  <si>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</si>
  <si>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</si>
  <si>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</si>
  <si>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</si>
  <si>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</si>
  <si>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</si>
  <si>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</si>
  <si>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</si>
  <si>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</si>
  <si>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</si>
  <si>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</si>
  <si>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</si>
  <si>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</si>
  <si>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</si>
  <si>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</si>
  <si>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</si>
  <si>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</si>
  <si>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</si>
  <si>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</si>
  <si>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</si>
  <si>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</si>
  <si>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</si>
  <si>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</si>
  <si>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</si>
  <si>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</si>
  <si>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</si>
  <si>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</si>
  <si>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</si>
  <si>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</si>
  <si>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</si>
  <si>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</si>
  <si>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</si>
  <si>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</si>
  <si>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</si>
  <si>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</si>
  <si>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</si>
  <si>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</si>
  <si>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</si>
  <si>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</si>
  <si>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</si>
  <si>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</si>
  <si>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</si>
  <si>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</si>
  <si>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</si>
  <si>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</si>
  <si>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</si>
  <si>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</si>
  <si>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</si>
  <si>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</si>
  <si>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</si>
  <si>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</si>
  <si>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</si>
  <si>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</si>
  <si>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</si>
  <si>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</si>
  <si>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</si>
  <si>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</si>
  <si>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</si>
  <si>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</si>
  <si>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</si>
  <si>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</si>
  <si>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</si>
  <si>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</si>
  <si>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</si>
  <si>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</si>
  <si>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</si>
  <si>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</si>
  <si>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</si>
  <si>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</si>
  <si>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</si>
  <si>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</si>
  <si>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</si>
  <si>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</si>
  <si>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</si>
  <si>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</si>
  <si>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</si>
  <si>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</si>
  <si>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</si>
  <si>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</si>
  <si>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</si>
  <si>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</si>
  <si>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</si>
  <si>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</si>
  <si>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</si>
  <si>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</si>
  <si>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</si>
  <si>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</si>
  <si>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</si>
  <si>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</si>
  <si>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</si>
  <si>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</si>
  <si>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</si>
  <si>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</si>
  <si>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</si>
  <si>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</si>
  <si>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</si>
  <si>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</si>
  <si>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</si>
  <si>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</si>
  <si>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</si>
  <si>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</si>
  <si>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</si>
  <si>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</si>
  <si>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</si>
  <si>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</si>
  <si>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</si>
  <si>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</si>
  <si>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</si>
  <si>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</si>
  <si>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</si>
  <si>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</si>
  <si>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</si>
  <si>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</si>
  <si>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</si>
  <si>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</si>
  <si>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</si>
  <si>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</si>
  <si>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</si>
  <si>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</si>
  <si>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</si>
  <si>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</si>
  <si>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</si>
  <si>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</si>
  <si>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</si>
  <si>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</si>
  <si>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</si>
  <si>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</si>
  <si>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</si>
  <si>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</si>
  <si>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</si>
  <si>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</si>
  <si>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</si>
  <si>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</si>
  <si>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</si>
  <si>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</si>
  <si>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</si>
  <si>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</si>
  <si>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</si>
  <si>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</si>
  <si>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</si>
  <si>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</si>
  <si>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</si>
  <si>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</si>
  <si>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</si>
  <si>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</si>
  <si>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</si>
  <si>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</si>
  <si>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</si>
  <si>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</si>
  <si>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</si>
  <si>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</si>
  <si>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</si>
  <si>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</si>
  <si>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</si>
  <si>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</si>
  <si>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</si>
  <si>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</si>
  <si>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</si>
  <si>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</si>
  <si>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</si>
  <si>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</si>
  <si>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</si>
  <si>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</si>
  <si>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</si>
  <si>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</si>
  <si>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</si>
  <si>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</si>
  <si>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</si>
  <si>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</si>
  <si>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</si>
  <si>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</si>
  <si>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</si>
  <si>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</si>
  <si>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</si>
  <si>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</si>
  <si>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</si>
  <si>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</si>
  <si>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</si>
  <si>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</si>
  <si>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</si>
  <si>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</si>
  <si>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</si>
  <si>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</si>
  <si>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</si>
  <si>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</si>
  <si>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</si>
  <si>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</si>
  <si>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</si>
  <si>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</si>
  <si>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</si>
  <si>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</si>
  <si>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</si>
  <si>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</si>
  <si>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</si>
  <si>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</si>
  <si>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</si>
  <si>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</si>
  <si>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</si>
  <si>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</si>
  <si>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</si>
  <si>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</si>
  <si>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</si>
  <si>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</si>
  <si>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</si>
  <si>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</si>
  <si>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</si>
  <si>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</si>
  <si>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</si>
  <si>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</si>
  <si>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</si>
  <si>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</si>
  <si>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</si>
  <si>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</si>
  <si>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</si>
  <si>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</si>
  <si>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</si>
  <si>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</si>
  <si>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</si>
  <si>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</si>
  <si>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</si>
  <si>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</si>
  <si>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</si>
  <si>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</si>
  <si>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</si>
  <si>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</si>
  <si>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</si>
  <si>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</si>
  <si>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</si>
  <si>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</si>
  <si>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</si>
  <si>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</si>
  <si>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</si>
  <si>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</si>
  <si>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</si>
  <si>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</si>
  <si>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</si>
  <si>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</si>
  <si>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</si>
  <si>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</si>
  <si>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</si>
  <si>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</si>
  <si>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</si>
  <si>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</si>
  <si>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</si>
  <si>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</si>
  <si>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</si>
  <si>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</si>
  <si>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</si>
  <si>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</si>
  <si>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</si>
  <si>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</si>
  <si>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</si>
  <si>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</si>
  <si>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</si>
  <si>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</si>
  <si>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</si>
  <si>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</si>
  <si>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</si>
  <si>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</si>
  <si>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</si>
  <si>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</si>
  <si>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</si>
  <si>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</si>
  <si>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</si>
  <si>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</si>
  <si>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</si>
  <si>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</si>
  <si>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</si>
  <si>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</si>
  <si>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</si>
  <si>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</si>
  <si>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</si>
  <si>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</si>
  <si>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</si>
  <si>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</si>
  <si>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</si>
  <si>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</si>
  <si>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</si>
  <si>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</si>
  <si>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</si>
  <si>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</si>
  <si>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</si>
  <si>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</si>
  <si>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</si>
  <si>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</si>
  <si>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</si>
  <si>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</si>
  <si>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</si>
  <si>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</si>
  <si>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</si>
  <si>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</si>
  <si>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</si>
  <si>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</si>
  <si>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</si>
  <si>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</si>
  <si>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</si>
  <si>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</si>
  <si>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</si>
  <si>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</si>
  <si>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</si>
  <si>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</si>
  <si>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</si>
  <si>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</si>
  <si>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</si>
  <si>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</si>
  <si>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</si>
  <si>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</si>
  <si>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</si>
  <si>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</si>
  <si>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</si>
  <si>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</si>
  <si>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</si>
  <si>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</si>
  <si>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</si>
  <si>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</si>
  <si>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</si>
  <si>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</si>
  <si>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</si>
  <si>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</si>
  <si>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</si>
  <si>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</si>
  <si>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</si>
  <si>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</si>
  <si>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</si>
  <si>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</si>
  <si>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</si>
  <si>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</si>
  <si>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</si>
  <si>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</si>
  <si>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</si>
  <si>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</si>
  <si>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</si>
  <si>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</si>
  <si>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</si>
  <si>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</si>
  <si>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</si>
  <si>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</si>
  <si>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</si>
  <si>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</si>
  <si>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</si>
  <si>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</si>
  <si>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</si>
  <si>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</si>
  <si>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</si>
  <si>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</si>
  <si>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</si>
  <si>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</si>
  <si>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</si>
  <si>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</si>
  <si>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</si>
  <si>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</si>
  <si>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</si>
  <si>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</si>
  <si>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</si>
  <si>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</si>
  <si>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</si>
  <si>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</si>
  <si>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</si>
  <si>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</si>
  <si>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</si>
  <si>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</si>
  <si>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</si>
  <si>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</si>
  <si>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</si>
  <si>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</si>
  <si>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</si>
  <si>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</si>
  <si>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</si>
  <si>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</si>
  <si>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</si>
  <si>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</si>
  <si>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</si>
  <si>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</si>
  <si>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</si>
  <si>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</si>
  <si>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</si>
  <si>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</si>
  <si>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</si>
  <si>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</si>
  <si>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</si>
  <si>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</si>
  <si>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</si>
  <si>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</si>
  <si>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</si>
  <si>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</si>
  <si>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</si>
  <si>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</si>
  <si>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</si>
  <si>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</si>
  <si>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</si>
  <si>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</si>
  <si>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</si>
  <si>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</si>
  <si>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</si>
  <si>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</si>
  <si>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</si>
  <si>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</si>
  <si>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</si>
  <si>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</si>
  <si>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</si>
  <si>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</si>
  <si>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</si>
  <si>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</si>
  <si>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</si>
  <si>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</si>
  <si>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</si>
  <si>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</si>
  <si>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</si>
  <si>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</si>
  <si>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</si>
  <si>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</si>
  <si>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</si>
  <si>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</si>
  <si>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</si>
  <si>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</si>
  <si>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</si>
  <si>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</si>
  <si>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</si>
  <si>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</si>
  <si>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</si>
  <si>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</si>
  <si>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</si>
  <si>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</si>
  <si>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</si>
  <si>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</si>
  <si>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</si>
  <si>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</si>
  <si>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</si>
  <si>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</si>
  <si>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</si>
  <si>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</si>
  <si>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</si>
  <si>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</si>
  <si>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</si>
  <si>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</si>
  <si>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</si>
  <si>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</si>
  <si>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</si>
  <si>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</si>
  <si>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</si>
  <si>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</si>
  <si>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</si>
  <si>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</si>
  <si>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</si>
  <si>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</si>
  <si>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</si>
  <si>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</si>
  <si>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</si>
  <si>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</si>
  <si>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</si>
  <si>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</si>
  <si>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</si>
  <si>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</si>
  <si>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</si>
  <si>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</si>
  <si>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</si>
  <si>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</si>
  <si>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</si>
  <si>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</si>
  <si>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</si>
  <si>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</si>
  <si>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</si>
  <si>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</si>
  <si>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</si>
  <si>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</si>
  <si>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</si>
  <si>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</si>
  <si>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</si>
  <si>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</si>
  <si>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</si>
  <si>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</si>
  <si>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</si>
  <si>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</si>
  <si>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</si>
  <si>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</si>
  <si>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</si>
  <si>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</si>
  <si>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</si>
  <si>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</si>
  <si>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</si>
  <si>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</si>
  <si>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</si>
  <si>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</si>
  <si>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</si>
  <si>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</si>
  <si>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</si>
  <si>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</si>
  <si>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</si>
  <si>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</si>
  <si>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</si>
  <si>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</si>
  <si>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</si>
  <si>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</si>
  <si>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</si>
  <si>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</si>
  <si>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</si>
  <si>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</si>
  <si>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</si>
  <si>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</si>
  <si>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</si>
  <si>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</si>
  <si>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</si>
  <si>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</si>
  <si>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</si>
  <si>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</si>
  <si>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</si>
  <si>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</si>
  <si>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</si>
  <si>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</si>
  <si>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</si>
  <si>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</si>
  <si>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</si>
  <si>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</si>
  <si>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</si>
  <si>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</si>
  <si>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</si>
  <si>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</si>
  <si>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</si>
  <si>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</si>
  <si>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</si>
  <si>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</si>
  <si>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</si>
  <si>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</si>
  <si>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</si>
  <si>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</si>
  <si>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</si>
  <si>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</si>
  <si>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</si>
  <si>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</si>
  <si>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</si>
  <si>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</si>
  <si>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</si>
  <si>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</si>
  <si>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</si>
  <si>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</si>
  <si>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</si>
  <si>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</si>
  <si>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</si>
  <si>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</si>
  <si>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</si>
  <si>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</si>
  <si>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</si>
  <si>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</si>
  <si>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</si>
  <si>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</si>
  <si>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</si>
  <si>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</si>
  <si>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</si>
  <si>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</si>
  <si>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</si>
  <si>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</si>
  <si>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</si>
  <si>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</si>
  <si>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</si>
  <si>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</si>
  <si>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</si>
  <si>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</si>
  <si>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</si>
  <si>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</si>
  <si>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</si>
  <si>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</si>
  <si>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</si>
  <si>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</si>
  <si>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</si>
  <si>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</si>
  <si>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</si>
  <si>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</si>
  <si>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</si>
  <si>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</si>
  <si>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</si>
  <si>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</si>
  <si>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</si>
  <si>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</si>
  <si>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</si>
  <si>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</si>
  <si>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</si>
  <si>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</si>
  <si>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</si>
  <si>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</si>
  <si>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</si>
  <si>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</si>
  <si>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</si>
  <si>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</si>
  <si>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</si>
  <si>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</si>
  <si>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</si>
  <si>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</si>
  <si>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</si>
  <si>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</si>
  <si>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</si>
  <si>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</si>
  <si>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</si>
  <si>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</si>
  <si>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</si>
  <si>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</si>
  <si>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</si>
  <si>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</si>
  <si>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</si>
  <si>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</si>
  <si>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</si>
  <si>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</si>
  <si>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</si>
  <si>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</si>
  <si>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</si>
  <si>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</si>
  <si>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</si>
  <si>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</si>
  <si>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</si>
  <si>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</si>
  <si>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</si>
  <si>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</si>
  <si>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</si>
  <si>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</si>
  <si>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</si>
  <si>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</si>
  <si>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</si>
  <si>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</si>
  <si>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</si>
  <si>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</si>
  <si>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</si>
  <si>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</si>
  <si>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</si>
  <si>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</si>
  <si>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</si>
  <si>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</si>
  <si>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</si>
  <si>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</si>
  <si>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</si>
  <si>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</si>
  <si>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</si>
  <si>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</si>
  <si>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</si>
  <si>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</si>
  <si>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</si>
  <si>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</si>
  <si>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</si>
  <si>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</si>
  <si>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</si>
  <si>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</si>
  <si>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</si>
  <si>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</si>
  <si>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</si>
  <si>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</si>
  <si>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</si>
  <si>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</si>
  <si>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</si>
  <si>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</si>
  <si>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</si>
  <si>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</si>
  <si>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</si>
  <si>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</si>
  <si>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</si>
  <si>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</si>
  <si>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</si>
  <si>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</si>
  <si>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</si>
  <si>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</si>
  <si>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</si>
  <si>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</si>
  <si>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</si>
  <si>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</si>
  <si>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</si>
  <si>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</si>
  <si>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</si>
  <si>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</si>
  <si>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</si>
  <si>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</si>
  <si>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</si>
  <si>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</si>
  <si>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</si>
  <si>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</si>
  <si>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</si>
  <si>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</si>
  <si>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</si>
  <si>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</si>
  <si>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</si>
  <si>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</si>
  <si>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</si>
  <si>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</si>
  <si>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</si>
  <si>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</si>
  <si>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</si>
  <si>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</si>
  <si>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</si>
  <si>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</si>
  <si>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</si>
  <si>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</si>
  <si>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</si>
  <si>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</si>
  <si>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</si>
  <si>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</si>
  <si>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</si>
  <si>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</si>
  <si>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</si>
  <si>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</si>
  <si>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</si>
  <si>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</si>
  <si>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</si>
  <si>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</si>
  <si>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</si>
  <si>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</si>
  <si>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</si>
  <si>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</si>
  <si>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</si>
  <si>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</si>
  <si>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</si>
  <si>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</si>
  <si>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</si>
  <si>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</si>
  <si>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</si>
  <si>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</si>
  <si>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</si>
  <si>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</si>
  <si>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</si>
  <si>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</si>
  <si>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</si>
  <si>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</si>
  <si>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</si>
  <si>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</si>
  <si>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</si>
  <si>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</si>
  <si>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</si>
  <si>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</si>
  <si>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</si>
  <si>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</si>
  <si>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</si>
  <si>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</si>
  <si>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</si>
  <si>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</si>
  <si>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</si>
  <si>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</si>
  <si>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</si>
  <si>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</si>
  <si>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</si>
  <si>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</si>
  <si>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</si>
  <si>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</si>
  <si>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</si>
  <si>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</si>
  <si>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</si>
  <si>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</si>
  <si>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</si>
  <si>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</si>
  <si>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</si>
  <si>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</si>
  <si>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</si>
  <si>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</si>
  <si>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</si>
  <si>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</si>
  <si>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</si>
  <si>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</si>
  <si>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</si>
  <si>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</si>
  <si>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</si>
  <si>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</si>
  <si>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</si>
  <si>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</si>
  <si>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</si>
  <si>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</si>
  <si>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</si>
  <si>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</si>
  <si>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</si>
  <si>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</si>
  <si>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</si>
  <si>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</si>
  <si>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</si>
  <si>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</si>
  <si>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</si>
  <si>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</si>
  <si>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</si>
  <si>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</si>
  <si>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</si>
  <si>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</si>
  <si>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</si>
  <si>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</si>
  <si>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</si>
  <si>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</si>
  <si>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</si>
  <si>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</si>
  <si>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</si>
  <si>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</si>
  <si>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</si>
  <si>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</si>
  <si>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</si>
  <si>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</si>
  <si>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</si>
  <si>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</si>
  <si>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</si>
  <si>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</si>
  <si>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</si>
  <si>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</si>
  <si>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</si>
  <si>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</si>
  <si>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</si>
  <si>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</si>
  <si>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</si>
  <si>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</si>
  <si>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</si>
  <si>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</si>
  <si>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</si>
  <si>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</si>
  <si>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</si>
  <si>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</si>
  <si>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</si>
  <si>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</si>
  <si>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</si>
  <si>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</si>
  <si>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</si>
  <si>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</si>
  <si>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</si>
  <si>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</si>
  <si>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</si>
  <si>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</si>
  <si>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</si>
  <si>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</si>
  <si>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</si>
  <si>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</si>
  <si>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</si>
  <si>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</si>
  <si>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</si>
  <si>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</si>
  <si>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</si>
  <si>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</si>
  <si>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</si>
  <si>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</si>
  <si>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</si>
  <si>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</si>
  <si>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</si>
  <si>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</si>
  <si>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</si>
  <si>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</si>
  <si>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</si>
  <si>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</si>
  <si>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</si>
  <si>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</si>
  <si>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</si>
  <si>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</si>
  <si>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</si>
  <si>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</si>
  <si>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</si>
  <si>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</si>
  <si>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</si>
  <si>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</si>
  <si>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</si>
  <si>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</si>
  <si>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</si>
  <si>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</si>
  <si>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</si>
  <si>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</si>
  <si>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</si>
  <si>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</si>
  <si>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</si>
  <si>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</si>
  <si>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</si>
  <si>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</si>
  <si>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</si>
  <si>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</si>
  <si>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</si>
  <si>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</si>
  <si>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</si>
  <si>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</si>
  <si>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</si>
  <si>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</si>
  <si>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</si>
  <si>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</si>
  <si>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</si>
  <si>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</si>
  <si>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</si>
  <si>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</si>
  <si>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</si>
  <si>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</si>
  <si>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</si>
  <si>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</si>
  <si>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</si>
  <si>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</si>
  <si>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</si>
  <si>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</si>
  <si>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</si>
  <si>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</si>
  <si>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</si>
  <si>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</si>
  <si>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</si>
  <si>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</si>
  <si>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</si>
  <si>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</si>
  <si>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</si>
  <si>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</si>
  <si>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</si>
  <si>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</si>
  <si>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</si>
  <si>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</si>
  <si>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</si>
  <si>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</si>
  <si>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</si>
  <si>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</si>
  <si>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</si>
  <si>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</si>
  <si>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</si>
  <si>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</si>
  <si>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</si>
  <si>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</si>
  <si>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</si>
  <si>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</si>
  <si>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</si>
  <si>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</si>
  <si>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</si>
  <si>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</si>
  <si>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</si>
  <si>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</si>
  <si>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</si>
  <si>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</si>
  <si>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</si>
  <si>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</si>
  <si>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</si>
  <si>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</si>
  <si>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</si>
  <si>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</si>
  <si>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</si>
  <si>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</si>
  <si>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</si>
  <si>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</si>
  <si>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</si>
  <si>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</si>
  <si>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</si>
  <si>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</si>
  <si>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</si>
  <si>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</si>
  <si>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</si>
  <si>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</si>
  <si>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</si>
  <si>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</si>
  <si>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</si>
  <si>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</si>
  <si>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</si>
  <si>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</si>
  <si>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</si>
  <si>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</si>
  <si>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</si>
  <si>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</si>
  <si>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</si>
  <si>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</si>
  <si>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</si>
  <si>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</si>
  <si>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</si>
  <si>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</si>
  <si>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</si>
  <si>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</si>
  <si>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</si>
  <si>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</si>
  <si>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</si>
  <si>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</si>
  <si>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</si>
  <si>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</si>
  <si>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</si>
  <si>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</si>
  <si>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</si>
  <si>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</si>
  <si>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</si>
  <si>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</si>
  <si>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</si>
  <si>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</si>
  <si>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</si>
  <si>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</si>
  <si>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</si>
  <si>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</si>
  <si>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</si>
  <si>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</si>
  <si>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</si>
  <si>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</si>
  <si>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</si>
  <si>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</si>
  <si>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</si>
  <si>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</si>
  <si>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</si>
  <si>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</si>
  <si>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</si>
  <si>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</si>
  <si>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</si>
  <si>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</si>
  <si>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</si>
  <si>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</si>
  <si>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</si>
  <si>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</si>
  <si>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</si>
  <si>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</si>
  <si>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</si>
  <si>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</si>
  <si>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</si>
  <si>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</si>
  <si>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</si>
  <si>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</si>
  <si>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</si>
  <si>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</si>
  <si>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</si>
  <si>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</si>
  <si>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</si>
  <si>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</si>
  <si>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</si>
  <si>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</si>
  <si>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</si>
  <si>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</si>
  <si>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</si>
  <si>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</si>
  <si>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</si>
  <si>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</si>
  <si>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</si>
  <si>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</si>
  <si>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</si>
  <si>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</si>
  <si>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</si>
  <si>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</si>
  <si>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</si>
  <si>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</si>
  <si>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</si>
  <si>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</si>
  <si>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</si>
  <si>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</si>
  <si>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</si>
  <si>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</si>
  <si>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</si>
  <si>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</si>
  <si>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</si>
  <si>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</si>
  <si>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</si>
  <si>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</si>
  <si>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</si>
  <si>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</si>
  <si>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</si>
  <si>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</si>
  <si>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</si>
  <si>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</si>
  <si>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</si>
  <si>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</si>
  <si>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</si>
  <si>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</si>
  <si>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</si>
  <si>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</si>
  <si>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</si>
  <si>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</si>
  <si>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</si>
  <si>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</si>
  <si>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</si>
  <si>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</si>
  <si>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</si>
  <si>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</si>
  <si>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</si>
  <si>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</si>
  <si>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</si>
  <si>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</si>
  <si>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</si>
  <si>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</si>
  <si>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</si>
  <si>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</si>
  <si>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</si>
  <si>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</si>
  <si>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</si>
  <si>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</si>
  <si>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</si>
  <si>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</si>
  <si>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</si>
  <si>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</si>
  <si>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</si>
  <si>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</si>
  <si>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</si>
  <si>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</si>
  <si>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</si>
  <si>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</si>
  <si>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</si>
  <si>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</si>
  <si>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</si>
  <si>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</si>
  <si>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</si>
  <si>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</si>
  <si>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</si>
  <si>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</si>
  <si>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</si>
  <si>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</si>
  <si>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</si>
  <si>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</si>
  <si>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</si>
  <si>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</si>
  <si>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</si>
  <si>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</si>
  <si>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</si>
  <si>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</si>
  <si>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</si>
  <si>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</si>
  <si>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</si>
  <si>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</si>
  <si>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</si>
  <si>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</si>
  <si>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</si>
  <si>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</si>
  <si>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</si>
  <si>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</si>
  <si>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</si>
  <si>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</si>
  <si>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</si>
  <si>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</si>
  <si>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</si>
  <si>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</si>
  <si>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</si>
  <si>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</si>
  <si>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</si>
  <si>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</si>
  <si>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</si>
  <si>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</si>
  <si>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</si>
  <si>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</si>
  <si>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</si>
  <si>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</si>
  <si>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</si>
  <si>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</si>
  <si>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</si>
  <si>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</si>
  <si>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</si>
  <si>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</si>
  <si>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</si>
  <si>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</si>
  <si>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</si>
  <si>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</si>
  <si>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</si>
  <si>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</si>
  <si>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</si>
  <si>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</si>
  <si>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</si>
  <si>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</si>
  <si>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</si>
  <si>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</si>
  <si>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</si>
  <si>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</si>
  <si>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</si>
  <si>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</si>
  <si>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</si>
  <si>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</si>
  <si>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</si>
  <si>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</si>
  <si>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</si>
  <si>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</si>
  <si>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</si>
  <si>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</si>
  <si>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</si>
  <si>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</si>
  <si>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</si>
  <si>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</si>
  <si>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</si>
  <si>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</si>
  <si>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</si>
  <si>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</si>
  <si>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</si>
  <si>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</si>
  <si>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</si>
  <si>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</si>
  <si>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</si>
  <si>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</si>
  <si>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</si>
  <si>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</si>
  <si>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</si>
  <si>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</si>
  <si>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</si>
  <si>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</si>
  <si>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</si>
  <si>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</si>
  <si>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</si>
  <si>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</si>
  <si>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</si>
  <si>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</si>
  <si>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</si>
  <si>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</si>
  <si>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</si>
  <si>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</si>
  <si>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</si>
  <si>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</si>
  <si>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</si>
  <si>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</si>
  <si>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</si>
  <si>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</si>
  <si>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</si>
  <si>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</si>
  <si>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</si>
  <si>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</si>
  <si>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</si>
  <si>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</si>
  <si>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</si>
  <si>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</si>
  <si>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</si>
  <si>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</si>
  <si>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</si>
  <si>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</si>
  <si>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</si>
  <si>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</si>
  <si>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</si>
  <si>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</si>
  <si>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</si>
  <si>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</si>
  <si>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</si>
  <si>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</si>
  <si>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</si>
  <si>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</si>
  <si>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</si>
  <si>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</si>
  <si>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</si>
  <si>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</si>
  <si>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</si>
  <si>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</si>
  <si>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</si>
  <si>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</si>
  <si>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</si>
  <si>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</si>
  <si>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</si>
  <si>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</si>
  <si>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</si>
  <si>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</si>
  <si>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</si>
  <si>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</si>
  <si>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</si>
  <si>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</si>
  <si>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</si>
  <si>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</si>
  <si>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</si>
  <si>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</si>
  <si>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</si>
  <si>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</si>
  <si>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</si>
  <si>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</si>
  <si>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</si>
  <si>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</si>
  <si>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</si>
  <si>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</si>
  <si>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</si>
  <si>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</si>
  <si>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</si>
  <si>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</si>
  <si>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</si>
  <si>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</si>
  <si>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</si>
  <si>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</si>
  <si>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</si>
  <si>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</si>
  <si>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</si>
  <si>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</si>
  <si>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</si>
  <si>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</si>
  <si>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</si>
  <si>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</si>
  <si>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</si>
  <si>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</si>
  <si>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</si>
  <si>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</si>
  <si>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</si>
  <si>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</si>
  <si>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</si>
  <si>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</si>
  <si>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</si>
  <si>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</si>
  <si>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</si>
  <si>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</si>
  <si>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</si>
  <si>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</si>
  <si>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</si>
  <si>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</si>
  <si>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</si>
  <si>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</si>
  <si>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</si>
  <si>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</si>
  <si>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</si>
  <si>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</si>
  <si>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</si>
  <si>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</si>
  <si>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</si>
  <si>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</si>
  <si>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</si>
  <si>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</si>
  <si>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</si>
  <si>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</si>
  <si>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</si>
  <si>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</si>
  <si>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</si>
  <si>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</si>
  <si>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</si>
  <si>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</si>
  <si>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</si>
  <si>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</si>
  <si>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</si>
  <si>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</si>
  <si>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</si>
  <si>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</si>
  <si>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</si>
  <si>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</si>
  <si>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</si>
  <si>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</si>
  <si>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</si>
  <si>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</si>
  <si>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</si>
  <si>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</si>
  <si>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</si>
  <si>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</si>
  <si>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</si>
  <si>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</si>
  <si>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</si>
  <si>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</si>
  <si>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</si>
  <si>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</si>
  <si>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</si>
  <si>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</si>
  <si>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</si>
  <si>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</si>
  <si>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</si>
  <si>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</si>
  <si>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</si>
  <si>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</si>
  <si>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</si>
  <si>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</si>
  <si>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</si>
  <si>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</si>
  <si>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</si>
  <si>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</si>
  <si>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</si>
  <si>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</si>
  <si>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</si>
  <si>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</si>
  <si>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</si>
  <si>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</si>
  <si>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</si>
  <si>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</si>
  <si>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</si>
  <si>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</si>
  <si>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</si>
  <si>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</si>
  <si>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</si>
  <si>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</si>
  <si>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</si>
  <si>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</si>
  <si>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</si>
  <si>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</si>
  <si>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</si>
  <si>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</si>
  <si>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</si>
  <si>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</si>
  <si>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</si>
  <si>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</si>
  <si>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</si>
  <si>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</si>
  <si>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</si>
  <si>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</si>
  <si>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</si>
  <si>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</si>
  <si>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</si>
  <si>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</si>
  <si>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</si>
  <si>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</si>
  <si>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</si>
  <si>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</si>
  <si>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</si>
  <si>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</si>
  <si>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</si>
  <si>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</si>
  <si>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</si>
  <si>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</si>
  <si>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</si>
  <si>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</si>
  <si>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</si>
  <si>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</si>
  <si>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</si>
  <si>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</si>
  <si>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</si>
  <si>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</si>
  <si>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</si>
  <si>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</si>
  <si>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</si>
  <si>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</si>
  <si>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</si>
  <si>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</si>
  <si>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</si>
  <si>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</si>
  <si>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</si>
  <si>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</si>
  <si>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</si>
  <si>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</si>
  <si>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</si>
  <si>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</si>
  <si>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</si>
  <si>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</si>
  <si>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</si>
  <si>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</si>
  <si>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</si>
  <si>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</si>
  <si>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</si>
  <si>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</si>
  <si>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</si>
  <si>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</si>
  <si>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</si>
  <si>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</si>
  <si>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</si>
  <si>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</si>
  <si>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</si>
  <si>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</si>
  <si>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</si>
  <si>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</si>
  <si>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</si>
  <si>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</si>
  <si>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</si>
  <si>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</si>
  <si>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</si>
  <si>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</si>
  <si>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</si>
  <si>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</si>
  <si>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</si>
  <si>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</si>
  <si>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</si>
  <si>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</si>
  <si>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</si>
  <si>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</si>
  <si>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</si>
  <si>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</si>
  <si>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</si>
  <si>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</si>
  <si>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</si>
  <si>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</si>
  <si>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</si>
  <si>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</si>
  <si>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</si>
  <si>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</si>
  <si>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</si>
  <si>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</si>
  <si>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</si>
  <si>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</si>
  <si>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</si>
  <si>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</si>
  <si>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</si>
  <si>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</si>
  <si>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</si>
  <si>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</si>
  <si>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</si>
  <si>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</si>
  <si>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</si>
  <si>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</si>
  <si>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</si>
  <si>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</si>
  <si>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</si>
  <si>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</si>
  <si>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</si>
  <si>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</si>
  <si>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</si>
  <si>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</si>
  <si>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</si>
  <si>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</si>
  <si>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</si>
  <si>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</si>
  <si>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</si>
  <si>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</si>
  <si>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</si>
  <si>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</si>
  <si>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</si>
  <si>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</si>
  <si>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</si>
  <si>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</si>
  <si>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</si>
  <si>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</si>
  <si>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</si>
  <si>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</si>
  <si>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</si>
  <si>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</si>
  <si>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</si>
  <si>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</si>
  <si>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</si>
  <si>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</si>
  <si>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</si>
  <si>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</si>
  <si>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</si>
  <si>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</si>
  <si>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</si>
  <si>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</si>
  <si>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</si>
  <si>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</si>
  <si>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</si>
  <si>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</si>
  <si>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</si>
  <si>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</si>
  <si>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</si>
  <si>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</si>
  <si>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</si>
  <si>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</si>
  <si>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</si>
  <si>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</si>
  <si>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</si>
  <si>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</si>
  <si>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</si>
  <si>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</si>
  <si>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</si>
  <si>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</si>
  <si>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</si>
  <si>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</si>
  <si>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</si>
  <si>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</si>
  <si>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</si>
  <si>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</si>
  <si>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</si>
  <si>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</si>
  <si>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</si>
  <si>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</si>
  <si>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</si>
  <si>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</si>
  <si>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</si>
  <si>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</si>
  <si>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</si>
  <si>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</si>
  <si>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</si>
  <si>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</si>
  <si>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</si>
  <si>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</si>
  <si>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</si>
  <si>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</si>
  <si>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</si>
  <si>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</si>
  <si>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</si>
  <si>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</si>
  <si>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</si>
  <si>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</si>
  <si>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</si>
  <si>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</si>
  <si>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</si>
  <si>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</si>
  <si>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</si>
  <si>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</si>
  <si>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</si>
  <si>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</si>
  <si>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</si>
  <si>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</si>
  <si>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</si>
  <si>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</si>
  <si>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</si>
  <si>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</si>
  <si>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</si>
  <si>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</si>
  <si>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</si>
  <si>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</si>
  <si>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</si>
  <si>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</si>
  <si>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</si>
  <si>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</si>
  <si>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</si>
  <si>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</si>
  <si>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</si>
  <si>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</si>
  <si>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</si>
  <si>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</si>
  <si>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</si>
  <si>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</si>
  <si>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</si>
  <si>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</si>
  <si>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</si>
  <si>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</si>
  <si>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</si>
  <si>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</si>
  <si>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</si>
  <si>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</si>
  <si>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</si>
  <si>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</si>
  <si>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</si>
  <si>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</si>
  <si>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</si>
  <si>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</si>
  <si>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</si>
  <si>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</si>
  <si>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</si>
  <si>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</si>
  <si>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</si>
  <si>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</si>
  <si>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</si>
  <si>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</si>
  <si>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</si>
  <si>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</si>
  <si>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</si>
  <si>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</si>
  <si>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</si>
  <si>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</si>
  <si>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</si>
  <si>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</si>
  <si>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</si>
  <si>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</si>
  <si>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</si>
  <si>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</si>
  <si>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</si>
  <si>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</si>
  <si>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</si>
  <si>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</si>
  <si>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</si>
  <si>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</si>
  <si>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</si>
  <si>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</si>
  <si>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</si>
  <si>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</si>
  <si>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</si>
  <si>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</si>
  <si>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</si>
  <si>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</si>
  <si>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</si>
  <si>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</si>
  <si>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</si>
  <si>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</si>
  <si>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</si>
  <si>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</si>
  <si>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</si>
  <si>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</si>
  <si>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</si>
  <si>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</si>
  <si>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</si>
  <si>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</si>
  <si>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</si>
  <si>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</si>
  <si>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</si>
  <si>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</si>
  <si>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</si>
  <si>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</si>
  <si>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</si>
  <si>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</si>
  <si>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</si>
  <si>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</si>
  <si>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</si>
  <si>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</si>
  <si>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</si>
  <si>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</si>
  <si>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</si>
  <si>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</si>
  <si>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</si>
  <si>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</si>
  <si>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</si>
  <si>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</si>
  <si>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</si>
  <si>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</si>
  <si>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</si>
  <si>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</si>
  <si>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</si>
  <si>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</si>
  <si>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</si>
  <si>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</si>
  <si>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</si>
  <si>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</si>
  <si>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</si>
  <si>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</si>
  <si>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</si>
  <si>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</si>
  <si>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</si>
  <si>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</si>
  <si>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</si>
  <si>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</si>
  <si>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</si>
  <si>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</si>
  <si>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</si>
  <si>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</si>
  <si>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</si>
  <si>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</si>
  <si>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</si>
  <si>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</si>
  <si>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</si>
  <si>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</si>
  <si>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</si>
  <si>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</si>
  <si>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</si>
  <si>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</si>
  <si>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</si>
  <si>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</si>
  <si>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</si>
  <si>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</si>
  <si>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</si>
  <si>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</si>
  <si>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</si>
  <si>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</si>
  <si>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</si>
  <si>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</si>
  <si>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</si>
  <si>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</si>
  <si>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</si>
  <si>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</si>
  <si>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</si>
  <si>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</si>
  <si>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</si>
  <si>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</si>
  <si>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</si>
  <si>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</si>
  <si>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</si>
  <si>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</si>
  <si>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</si>
  <si>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</si>
  <si>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</si>
  <si>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</si>
  <si>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</si>
  <si>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</si>
  <si>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</si>
  <si>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</si>
  <si>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</si>
  <si>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</si>
  <si>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</si>
  <si>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</si>
  <si>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</si>
  <si>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</si>
  <si>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</si>
  <si>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</si>
  <si>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</si>
  <si>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</si>
  <si>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</si>
  <si>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</si>
  <si>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</si>
  <si>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</si>
  <si>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</si>
  <si>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</si>
  <si>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</si>
  <si>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</si>
  <si>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</si>
  <si>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</si>
  <si>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</si>
  <si>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</si>
  <si>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</si>
  <si>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</si>
  <si>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</si>
  <si>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</si>
  <si>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</si>
  <si>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</si>
  <si>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</si>
  <si>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</si>
  <si>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</si>
  <si>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</si>
  <si>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</si>
  <si>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</si>
  <si>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</si>
  <si>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</si>
  <si>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</si>
  <si>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</si>
  <si>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</si>
  <si>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</si>
  <si>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</si>
  <si>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</si>
  <si>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</si>
  <si>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</si>
  <si>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</si>
  <si>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</si>
  <si>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</si>
  <si>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</si>
  <si>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</si>
  <si>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</si>
  <si>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</si>
  <si>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</si>
  <si>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</si>
  <si>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</si>
  <si>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</si>
  <si>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</si>
  <si>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</si>
  <si>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</si>
  <si>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</si>
  <si>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</si>
  <si>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</si>
  <si>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</si>
  <si>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</si>
  <si>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</si>
  <si>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</si>
  <si>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</si>
  <si>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</si>
  <si>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</si>
  <si>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</si>
  <si>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</si>
  <si>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</si>
  <si>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</si>
  <si>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</si>
  <si>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</si>
  <si>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</si>
  <si>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</si>
  <si>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</si>
  <si>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</si>
  <si>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</si>
  <si>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</si>
  <si>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</si>
  <si>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</si>
  <si>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</si>
  <si>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</si>
  <si>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</si>
  <si>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</si>
  <si>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</si>
  <si>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</si>
  <si>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</si>
  <si>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</si>
  <si>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</si>
  <si>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</si>
  <si>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</si>
  <si>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</si>
  <si>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</si>
  <si>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</si>
  <si>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</si>
  <si>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</si>
  <si>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</si>
  <si>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</si>
  <si>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</si>
  <si>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</si>
  <si>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</si>
  <si>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</si>
  <si>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</si>
  <si>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</si>
  <si>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</si>
  <si>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</si>
  <si>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</si>
  <si>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</si>
  <si>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</si>
  <si>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</si>
  <si>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</si>
  <si>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</si>
  <si>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</si>
  <si>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</si>
  <si>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</si>
  <si>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</si>
  <si>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</si>
  <si>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</si>
  <si>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</si>
  <si>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</si>
  <si>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</si>
  <si>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</si>
  <si>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</si>
  <si>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</si>
  <si>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</si>
  <si>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</si>
  <si>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</si>
  <si>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</si>
  <si>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</si>
  <si>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</si>
  <si>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</si>
  <si>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</si>
  <si>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</si>
  <si>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</si>
  <si>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</si>
  <si>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</si>
  <si>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</si>
  <si>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</si>
  <si>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</si>
  <si>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</si>
  <si>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</si>
  <si>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</si>
  <si>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</si>
  <si>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</si>
  <si>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</si>
  <si>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</si>
  <si>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</si>
  <si>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</si>
  <si>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</si>
  <si>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</si>
  <si>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</si>
  <si>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</si>
  <si>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</si>
  <si>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</si>
  <si>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</si>
  <si>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</si>
  <si>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</si>
  <si>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</si>
  <si>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</si>
  <si>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</si>
  <si>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</si>
  <si>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</si>
  <si>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</si>
  <si>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</si>
  <si>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</si>
  <si>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</si>
  <si>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</si>
  <si>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</si>
  <si>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</si>
  <si>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</si>
  <si>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</si>
  <si>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</si>
  <si>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</si>
  <si>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</si>
  <si>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</si>
  <si>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</si>
  <si>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</si>
  <si>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</si>
  <si>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</si>
  <si>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</si>
  <si>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</si>
  <si>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</si>
  <si>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</si>
  <si>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</si>
  <si>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</si>
  <si>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</si>
  <si>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</si>
  <si>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</si>
  <si>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</si>
  <si>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</si>
  <si>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</si>
  <si>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</si>
  <si>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</si>
  <si>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</si>
  <si>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</si>
  <si>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</si>
  <si>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</si>
  <si>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</si>
  <si>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</si>
  <si>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</si>
  <si>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</si>
  <si>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</si>
  <si>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</si>
  <si>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</si>
  <si>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</si>
  <si>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</si>
  <si>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</si>
  <si>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</si>
  <si>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</si>
  <si>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</si>
  <si>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</si>
  <si>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</si>
  <si>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</si>
  <si>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</si>
  <si>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</si>
  <si>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</si>
  <si>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</si>
  <si>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</si>
  <si>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</si>
  <si>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</si>
  <si>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</si>
  <si>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</si>
  <si>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</si>
  <si>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</si>
  <si>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</si>
  <si>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</si>
  <si>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</si>
  <si>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</si>
  <si>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</si>
  <si>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</si>
  <si>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</si>
  <si>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</si>
  <si>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</si>
  <si>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</si>
  <si>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</si>
  <si>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</si>
  <si>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</si>
  <si>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</si>
  <si>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</si>
  <si>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</si>
  <si>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</si>
  <si>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</si>
  <si>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</si>
  <si>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</si>
  <si>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</si>
  <si>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</si>
  <si>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</si>
  <si>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</si>
  <si>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</si>
  <si>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</si>
  <si>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</si>
  <si>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</si>
  <si>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</si>
  <si>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</si>
  <si>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</si>
  <si>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</si>
  <si>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</si>
  <si>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</si>
  <si>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</si>
  <si>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</si>
  <si>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</si>
  <si>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</si>
  <si>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</si>
  <si>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</si>
  <si>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</si>
  <si>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</si>
  <si>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</si>
  <si>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</si>
  <si>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</si>
  <si>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</si>
  <si>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</si>
  <si>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</si>
  <si>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</si>
  <si>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</si>
  <si>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</si>
  <si>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</si>
  <si>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</si>
  <si>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</si>
  <si>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</si>
  <si>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</si>
  <si>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</si>
  <si>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</si>
  <si>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</si>
  <si>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</si>
  <si>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</si>
  <si>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</si>
  <si>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</si>
  <si>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</si>
  <si>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</si>
  <si>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</si>
  <si>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</si>
  <si>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</si>
  <si>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</si>
  <si>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</si>
  <si>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</si>
  <si>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</si>
  <si>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</si>
  <si>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</si>
  <si>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</si>
  <si>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</si>
  <si>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</si>
  <si>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</si>
  <si>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</si>
  <si>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</si>
  <si>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</si>
  <si>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</si>
  <si>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</si>
  <si>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</si>
  <si>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</si>
  <si>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</si>
  <si>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</si>
  <si>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</si>
  <si>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</si>
  <si>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</si>
  <si>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</si>
  <si>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</si>
  <si>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</si>
  <si>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</si>
  <si>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</si>
  <si>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</si>
  <si>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</si>
  <si>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</si>
  <si>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</si>
  <si>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</si>
  <si>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</si>
  <si>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</si>
  <si>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</si>
  <si>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</si>
  <si>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</si>
  <si>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</si>
  <si>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</si>
  <si>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</si>
  <si>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</si>
  <si>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</si>
  <si>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</si>
  <si>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</si>
  <si>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</si>
  <si>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</si>
  <si>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</si>
  <si>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</si>
  <si>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</si>
  <si>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</si>
  <si>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</si>
  <si>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</si>
  <si>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</si>
  <si>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</si>
  <si>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</si>
  <si>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</si>
  <si>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</si>
  <si>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</si>
  <si>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</si>
  <si>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</si>
  <si>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</si>
  <si>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</si>
  <si>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</si>
  <si>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</si>
  <si>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</si>
  <si>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</si>
  <si>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</si>
  <si>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</si>
  <si>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</si>
  <si>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</si>
  <si>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</si>
  <si>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</si>
  <si>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</si>
  <si>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</si>
  <si>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</si>
  <si>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</si>
  <si>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</si>
  <si>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</si>
  <si>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</si>
  <si>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</si>
  <si>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</si>
  <si>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</si>
  <si>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</si>
  <si>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</si>
  <si>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</si>
  <si>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</si>
  <si>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</si>
  <si>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</si>
  <si>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</si>
  <si>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</si>
  <si>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</si>
  <si>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</si>
  <si>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</si>
  <si>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</si>
  <si>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</si>
  <si>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</si>
  <si>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</si>
  <si>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</si>
  <si>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</si>
  <si>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</si>
  <si>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</si>
  <si>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</si>
  <si>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</si>
  <si>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</si>
  <si>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</si>
  <si>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</si>
  <si>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</si>
  <si>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</si>
  <si>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</si>
  <si>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</si>
  <si>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</si>
  <si>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</si>
  <si>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</si>
  <si>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</si>
  <si>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</si>
  <si>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</si>
  <si>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</si>
  <si>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</si>
  <si>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</si>
  <si>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</si>
  <si>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</si>
  <si>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</si>
  <si>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</si>
  <si>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</si>
  <si>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</si>
  <si>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</si>
  <si>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</si>
  <si>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</si>
  <si>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</si>
  <si>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</si>
  <si>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</si>
  <si>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</si>
  <si>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</si>
  <si>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</si>
  <si>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</si>
  <si>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</si>
  <si>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</si>
  <si>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</si>
  <si>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</si>
  <si>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</si>
  <si>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</si>
  <si>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</si>
  <si>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</si>
  <si>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</si>
  <si>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</si>
  <si>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</si>
  <si>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</si>
  <si>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</si>
  <si>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</si>
  <si>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</si>
  <si>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</si>
  <si>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</si>
  <si>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</si>
  <si>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</si>
  <si>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</si>
  <si>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</si>
  <si>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</si>
  <si>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</si>
  <si>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</si>
  <si>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</si>
  <si>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</si>
  <si>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</si>
  <si>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</si>
  <si>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</si>
  <si>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</si>
  <si>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</si>
  <si>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</si>
  <si>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</si>
  <si>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</si>
  <si>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</si>
  <si>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</si>
  <si>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</si>
  <si>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</si>
  <si>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</si>
  <si>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</si>
  <si>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</si>
  <si>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</si>
  <si>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</si>
  <si>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</si>
  <si>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</si>
  <si>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</si>
  <si>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</si>
  <si>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</si>
  <si>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</si>
  <si>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</si>
  <si>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</si>
  <si>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</si>
  <si>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</si>
  <si>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</si>
  <si>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</si>
  <si>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</si>
  <si>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</si>
  <si>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</si>
  <si>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</si>
  <si>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</si>
  <si>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</si>
  <si>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</si>
  <si>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</si>
  <si>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</si>
  <si>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</si>
  <si>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</si>
  <si>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</si>
  <si>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</si>
  <si>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</si>
  <si>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</si>
  <si>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</si>
  <si>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</si>
  <si>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</si>
  <si>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</si>
  <si>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</si>
  <si>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</si>
  <si>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</si>
  <si>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</si>
  <si>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</si>
  <si>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</si>
  <si>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</si>
  <si>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</si>
  <si>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</si>
  <si>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</si>
  <si>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</si>
  <si>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</si>
  <si>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</si>
  <si>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</si>
  <si>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</si>
  <si>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</si>
  <si>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</si>
  <si>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</si>
  <si>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</si>
  <si>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</si>
  <si>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</si>
  <si>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</si>
  <si>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</si>
  <si>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</si>
  <si>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</si>
  <si>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</si>
  <si>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</si>
  <si>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</si>
  <si>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</si>
  <si>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</si>
  <si>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</si>
  <si>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</si>
  <si>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</si>
  <si>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</si>
  <si>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</si>
  <si>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</si>
  <si>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</si>
  <si>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</si>
  <si>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</si>
  <si>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</si>
  <si>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</si>
  <si>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</si>
  <si>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</si>
  <si>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</si>
  <si>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</si>
  <si>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</si>
  <si>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</si>
  <si>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</si>
  <si>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</si>
  <si>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</si>
  <si>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</si>
  <si>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</si>
  <si>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</si>
  <si>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</si>
  <si>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</si>
  <si>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</si>
  <si>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</si>
  <si>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</si>
  <si>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</si>
  <si>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</si>
  <si>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</si>
  <si>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</si>
  <si>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</si>
  <si>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</si>
  <si>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</si>
  <si>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</si>
  <si>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</si>
  <si>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</si>
  <si>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</si>
  <si>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</si>
  <si>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</si>
  <si>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</si>
  <si>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</si>
  <si>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</si>
  <si>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</si>
  <si>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</si>
  <si>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</si>
  <si>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</si>
  <si>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</si>
  <si>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</si>
  <si>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</si>
  <si>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</si>
  <si>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</si>
  <si>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</si>
  <si>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</si>
  <si>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</si>
  <si>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</si>
  <si>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</si>
  <si>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</si>
  <si>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</si>
  <si>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</si>
  <si>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</si>
  <si>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</si>
  <si>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</si>
  <si>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</si>
  <si>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</si>
  <si>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</si>
  <si>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</si>
  <si>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</si>
  <si>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</si>
  <si>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</si>
  <si>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</si>
  <si>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</si>
  <si>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</si>
  <si>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</si>
  <si>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</si>
  <si>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</si>
  <si>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</si>
  <si>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</si>
  <si>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</si>
  <si>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</si>
  <si>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</si>
  <si>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</si>
  <si>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</si>
  <si>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</si>
  <si>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</si>
  <si>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</si>
  <si>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</si>
  <si>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</si>
  <si>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</si>
  <si>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</si>
  <si>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</si>
  <si>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</si>
  <si>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</si>
  <si>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</si>
  <si>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</si>
  <si>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</si>
  <si>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</si>
  <si>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</si>
  <si>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</si>
  <si>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</si>
  <si>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</si>
  <si>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</si>
  <si>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</si>
  <si>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</si>
  <si>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</si>
  <si>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</si>
  <si>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</si>
  <si>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</si>
  <si>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</si>
  <si>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</si>
  <si>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</si>
  <si>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</si>
  <si>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</si>
  <si>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</si>
  <si>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</si>
  <si>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</si>
  <si>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</si>
  <si>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</si>
  <si>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</si>
  <si>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</si>
  <si>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</si>
  <si>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</si>
  <si>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</si>
  <si>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</si>
  <si>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</si>
  <si>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</si>
  <si>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</si>
  <si>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</si>
  <si>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</si>
  <si>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</si>
  <si>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</si>
  <si>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</si>
  <si>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</si>
  <si>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</si>
  <si>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</si>
  <si>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</si>
  <si>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</si>
  <si>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</si>
  <si>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</si>
  <si>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</si>
  <si>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</si>
  <si>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</si>
  <si>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</si>
  <si>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</si>
  <si>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</si>
  <si>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</si>
  <si>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</si>
  <si>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</si>
  <si>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</si>
  <si>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</si>
  <si>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</si>
  <si>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</si>
  <si>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</si>
  <si>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</si>
  <si>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</si>
  <si>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</si>
  <si>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</si>
  <si>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</si>
  <si>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</si>
  <si>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</si>
  <si>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</si>
  <si>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</si>
  <si>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</si>
  <si>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</si>
  <si>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</si>
  <si>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</si>
  <si>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</si>
  <si>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</si>
  <si>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</si>
  <si>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</si>
  <si>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</si>
  <si>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</si>
  <si>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</si>
  <si>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</si>
  <si>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</si>
  <si>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</si>
  <si>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</si>
  <si>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</si>
  <si>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</si>
  <si>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</si>
  <si>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</si>
  <si>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</si>
  <si>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</si>
  <si>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</si>
  <si>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</si>
  <si>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</si>
  <si>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</si>
  <si>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</si>
  <si>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</si>
  <si>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</si>
  <si>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</si>
  <si>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</si>
  <si>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</si>
  <si>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</si>
  <si>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</si>
  <si>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</si>
  <si>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</si>
  <si>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</si>
  <si>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</si>
  <si>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</si>
  <si>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</si>
  <si>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</si>
  <si>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</si>
  <si>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</si>
  <si>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</si>
  <si>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</si>
  <si>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</si>
  <si>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</si>
  <si>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</si>
  <si>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</si>
  <si>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</si>
  <si>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</si>
  <si>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</si>
  <si>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</si>
  <si>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</si>
  <si>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</si>
  <si>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</si>
  <si>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</si>
  <si>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</si>
  <si>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</si>
  <si>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</si>
  <si>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</si>
  <si>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</si>
  <si>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</si>
  <si>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</si>
  <si>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</si>
  <si>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</si>
  <si>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</si>
  <si>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</si>
  <si>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</si>
  <si>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</si>
  <si>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</si>
  <si>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</si>
  <si>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</si>
  <si>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</si>
  <si>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</si>
  <si>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</si>
  <si>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</si>
  <si>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</si>
  <si>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</si>
  <si>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</si>
  <si>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</si>
  <si>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</si>
  <si>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</si>
  <si>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</si>
  <si>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</si>
  <si>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</si>
  <si>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</si>
  <si>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</si>
  <si>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</si>
  <si>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</si>
  <si>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</si>
  <si>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</si>
  <si>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</si>
  <si>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</si>
  <si>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</si>
  <si>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</si>
  <si>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</si>
  <si>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</si>
  <si>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</si>
  <si>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</si>
  <si>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</si>
  <si>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</si>
  <si>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</si>
  <si>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</si>
  <si>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</si>
  <si>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</si>
  <si>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</si>
  <si>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</si>
  <si>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</si>
  <si>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</si>
  <si>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</si>
  <si>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</si>
  <si>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</si>
  <si>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</si>
  <si>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</si>
  <si>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</si>
  <si>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</si>
  <si>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</si>
  <si>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</si>
  <si>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</si>
  <si>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</si>
  <si>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</si>
  <si>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</si>
  <si>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</si>
  <si>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</si>
  <si>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</si>
  <si>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</si>
  <si>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</si>
  <si>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</si>
  <si>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</si>
  <si>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</si>
  <si>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</si>
  <si>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</si>
  <si>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</si>
  <si>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</si>
  <si>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</si>
  <si>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</si>
  <si>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</si>
  <si>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</si>
  <si>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</si>
  <si>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</si>
  <si>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</si>
  <si>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</si>
  <si>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</si>
  <si>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</si>
  <si>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</si>
  <si>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</si>
  <si>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</si>
  <si>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</si>
  <si>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</si>
  <si>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</si>
  <si>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</si>
  <si>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</si>
  <si>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</si>
  <si>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</si>
  <si>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</si>
  <si>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</si>
  <si>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</si>
  <si>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</si>
  <si>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</si>
  <si>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</si>
  <si>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</si>
  <si>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</si>
  <si>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</si>
  <si>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</si>
  <si>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</si>
  <si>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</si>
  <si>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</si>
  <si>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</si>
  <si>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</si>
  <si>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</si>
  <si>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</si>
  <si>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</si>
  <si>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</si>
  <si>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</si>
  <si>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</si>
  <si>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</si>
  <si>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</si>
  <si>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</si>
  <si>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</si>
  <si>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</si>
  <si>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</si>
  <si>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</si>
  <si>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</si>
  <si>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</si>
  <si>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</si>
  <si>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</si>
  <si>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</si>
  <si>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</si>
  <si>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</si>
  <si>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</si>
  <si>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</si>
  <si>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</si>
  <si>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</si>
  <si>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</si>
  <si>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</si>
  <si>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</si>
  <si>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</si>
  <si>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</si>
  <si>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</si>
  <si>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</si>
  <si>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</si>
  <si>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</si>
  <si>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</si>
  <si>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</si>
  <si>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</si>
  <si>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</si>
  <si>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</si>
  <si>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</si>
  <si>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</si>
  <si>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</si>
  <si>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</si>
  <si>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</si>
  <si>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</si>
  <si>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</si>
  <si>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</si>
  <si>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</si>
  <si>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</si>
  <si>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</si>
  <si>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</si>
  <si>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</si>
  <si>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</si>
  <si>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</si>
  <si>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</si>
  <si>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</si>
  <si>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</si>
  <si>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</si>
  <si>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</si>
  <si>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</si>
  <si>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</si>
  <si>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</si>
  <si>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</si>
  <si>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</si>
  <si>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</si>
  <si>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</si>
  <si>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</si>
  <si>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</si>
  <si>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</si>
  <si>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</si>
  <si>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</si>
  <si>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</si>
  <si>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</si>
  <si>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</si>
  <si>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</si>
  <si>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</si>
  <si>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</si>
  <si>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</si>
  <si>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</si>
  <si>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</si>
  <si>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</si>
  <si>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</si>
  <si>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</si>
  <si>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</si>
  <si>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</si>
  <si>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</si>
  <si>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</si>
  <si>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</si>
  <si>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</si>
  <si>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</si>
  <si>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</si>
  <si>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</si>
  <si>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</si>
  <si>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</si>
  <si>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</si>
  <si>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</si>
  <si>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</si>
  <si>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</si>
  <si>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</si>
  <si>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</si>
  <si>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</si>
  <si>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</si>
  <si>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</si>
  <si>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</si>
  <si>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</si>
  <si>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</si>
  <si>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</si>
  <si>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</si>
  <si>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</si>
  <si>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</si>
  <si>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</si>
  <si>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</si>
  <si>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</si>
  <si>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</si>
  <si>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</si>
  <si>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</si>
  <si>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</si>
  <si>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</si>
  <si>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</si>
  <si>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</si>
  <si>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</si>
  <si>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</si>
  <si>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</si>
  <si>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</si>
  <si>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</si>
  <si>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</si>
  <si>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</si>
  <si>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</si>
  <si>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</si>
  <si>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</si>
  <si>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</si>
  <si>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</si>
  <si>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</si>
  <si>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</si>
  <si>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</si>
  <si>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</si>
  <si>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</si>
  <si>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</si>
  <si>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</si>
  <si>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</si>
  <si>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</si>
  <si>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</si>
  <si>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</si>
  <si>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</si>
  <si>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</si>
  <si>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</si>
  <si>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</si>
  <si>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</si>
  <si>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</si>
  <si>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</si>
  <si>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</si>
  <si>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</si>
  <si>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</si>
  <si>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</si>
  <si>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</si>
  <si>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</si>
  <si>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</si>
  <si>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</si>
  <si>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</si>
  <si>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</si>
  <si>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</si>
  <si>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</si>
  <si>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</si>
  <si>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</si>
  <si>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</si>
  <si>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</si>
  <si>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</si>
  <si>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</si>
  <si>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</si>
  <si>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</si>
  <si>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</si>
  <si>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</si>
  <si>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</si>
  <si>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</si>
  <si>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</si>
  <si>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</si>
  <si>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</si>
  <si>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</si>
  <si>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</si>
  <si>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</si>
  <si>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</si>
  <si>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</si>
  <si>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</si>
  <si>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</si>
  <si>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</si>
  <si>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</si>
  <si>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</si>
  <si>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</si>
  <si>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</si>
  <si>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</si>
  <si>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</si>
  <si>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</si>
  <si>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</si>
  <si>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</si>
  <si>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</si>
  <si>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</si>
  <si>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</si>
  <si>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</si>
  <si>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</si>
  <si>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</si>
  <si>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</si>
  <si>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</si>
  <si>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</si>
  <si>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</si>
  <si>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</si>
  <si>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</si>
  <si>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</si>
  <si>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</si>
  <si>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</si>
  <si>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</si>
  <si>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</si>
  <si>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</si>
  <si>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</si>
  <si>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</si>
  <si>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</si>
  <si>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</si>
  <si>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</si>
  <si>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</si>
  <si>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</si>
  <si>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</si>
  <si>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</si>
  <si>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</si>
  <si>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</si>
  <si>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</si>
  <si>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</si>
  <si>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</si>
  <si>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</si>
  <si>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</si>
  <si>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</si>
  <si>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</si>
  <si>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</si>
  <si>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</si>
  <si>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</si>
  <si>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</si>
  <si>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</si>
  <si>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</si>
  <si>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</si>
  <si>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</si>
  <si>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</si>
  <si>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</si>
  <si>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</si>
  <si>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</si>
  <si>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</si>
  <si>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</si>
  <si>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</si>
  <si>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</si>
  <si>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</si>
  <si>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</si>
  <si>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</si>
  <si>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</si>
  <si>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</si>
  <si>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</si>
  <si>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</si>
  <si>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</si>
  <si>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</si>
  <si>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</si>
  <si>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</si>
  <si>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</si>
  <si>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</si>
  <si>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</si>
  <si>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</si>
  <si>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</si>
  <si>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</si>
  <si>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</si>
  <si>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</si>
  <si>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</si>
  <si>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</si>
  <si>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</si>
  <si>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</si>
  <si>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</si>
  <si>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</si>
  <si>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</si>
  <si>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</si>
  <si>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</si>
  <si>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</si>
  <si>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</si>
  <si>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</si>
  <si>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</si>
  <si>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</si>
  <si>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</si>
  <si>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</si>
  <si>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</si>
  <si>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</si>
  <si>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</si>
  <si>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</si>
  <si>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</si>
  <si>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</si>
  <si>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</si>
  <si>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</si>
  <si>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</si>
  <si>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</si>
  <si>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</si>
  <si>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</si>
  <si>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</si>
  <si>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</si>
  <si>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</si>
  <si>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</si>
  <si>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</si>
  <si>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</si>
  <si>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</si>
  <si>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</si>
  <si>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</si>
  <si>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</si>
  <si>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</si>
  <si>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</si>
  <si>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</si>
  <si>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</si>
  <si>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</si>
  <si>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</si>
  <si>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</si>
  <si>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</si>
  <si>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</si>
  <si>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</si>
  <si>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</si>
  <si>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</si>
  <si>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</si>
  <si>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</si>
  <si>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</si>
  <si>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</si>
  <si>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</si>
  <si>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</si>
  <si>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</si>
  <si>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</si>
  <si>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</si>
  <si>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</si>
  <si>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</si>
  <si>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</si>
  <si>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</si>
  <si>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</si>
  <si>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</si>
  <si>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</si>
  <si>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</si>
  <si>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</si>
  <si>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</si>
  <si>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</si>
  <si>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</si>
  <si>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</si>
  <si>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</si>
  <si>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</si>
  <si>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</si>
  <si>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</si>
  <si>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</si>
  <si>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</si>
  <si>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</si>
  <si>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</si>
  <si>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</si>
  <si>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</si>
  <si>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</si>
  <si>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</si>
  <si>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</si>
  <si>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</si>
  <si>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</si>
  <si>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</si>
  <si>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</si>
  <si>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</si>
  <si>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</si>
  <si>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</si>
  <si>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</si>
  <si>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</si>
  <si>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</si>
  <si>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</si>
  <si>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</si>
  <si>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</si>
  <si>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</si>
  <si>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</si>
  <si>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</si>
  <si>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</si>
  <si>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</si>
  <si>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</si>
  <si>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</si>
  <si>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</si>
  <si>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</si>
  <si>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</si>
  <si>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</si>
  <si>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</si>
  <si>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</si>
  <si>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</si>
  <si>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</si>
  <si>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</si>
  <si>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</si>
  <si>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</si>
  <si>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</si>
  <si>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</si>
  <si>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</si>
  <si>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</si>
  <si>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</si>
  <si>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</si>
  <si>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</si>
  <si>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</si>
  <si>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</si>
  <si>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</si>
  <si>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</si>
  <si>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</si>
  <si>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</si>
  <si>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</si>
  <si>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</si>
  <si>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</si>
  <si>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</si>
  <si>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</si>
  <si>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</si>
  <si>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</si>
  <si>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</si>
  <si>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</si>
  <si>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</si>
  <si>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</si>
  <si>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</si>
  <si>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</si>
  <si>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</si>
  <si>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</si>
  <si>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</si>
  <si>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</si>
  <si>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</si>
  <si>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</si>
  <si>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</si>
  <si>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</si>
  <si>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</si>
  <si>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</si>
  <si>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</si>
  <si>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</si>
  <si>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</si>
  <si>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</si>
  <si>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</si>
  <si>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</si>
  <si>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</si>
  <si>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</si>
  <si>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</si>
  <si>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</si>
  <si>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</si>
  <si>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</si>
  <si>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</si>
  <si>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</si>
  <si>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</si>
  <si>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</si>
  <si>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</si>
  <si>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</si>
  <si>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</si>
  <si>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</si>
  <si>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</si>
  <si>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</si>
  <si>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</si>
  <si>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</si>
  <si>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</si>
  <si>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</si>
  <si>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</si>
  <si>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</si>
  <si>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</si>
  <si>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</si>
  <si>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</si>
  <si>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</si>
  <si>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</si>
  <si>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</si>
  <si>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</si>
  <si>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</si>
  <si>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</si>
  <si>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</si>
  <si>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</si>
  <si>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</si>
  <si>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</si>
  <si>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</si>
  <si>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</si>
  <si>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</si>
  <si>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</si>
  <si>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</si>
  <si>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</si>
  <si>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</si>
  <si>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</si>
  <si>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</si>
  <si>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</si>
  <si>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</si>
  <si>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</si>
  <si>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</si>
  <si>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</si>
  <si>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</si>
  <si>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</si>
  <si>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</si>
  <si>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</si>
  <si>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</si>
  <si>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</si>
  <si>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</si>
  <si>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</si>
  <si>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</si>
  <si>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</si>
  <si>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</si>
  <si>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</si>
  <si>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</si>
  <si>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</si>
  <si>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</si>
  <si>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</si>
  <si>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</si>
  <si>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</si>
  <si>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</si>
  <si>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</si>
  <si>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</si>
  <si>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</si>
  <si>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</si>
  <si>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</si>
  <si>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</si>
  <si>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</si>
  <si>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</si>
  <si>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</si>
  <si>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</si>
  <si>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</si>
  <si>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</si>
  <si>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</si>
  <si>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</si>
  <si>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</si>
  <si>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</si>
  <si>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</si>
  <si>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</si>
  <si>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</si>
  <si>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</si>
  <si>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</si>
  <si>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</si>
  <si>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</si>
  <si>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</si>
  <si>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</si>
  <si>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</si>
  <si>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</si>
  <si>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</si>
  <si>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</si>
  <si>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</si>
  <si>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</si>
  <si>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</si>
  <si>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</si>
  <si>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</si>
  <si>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</si>
  <si>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</si>
  <si>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</si>
  <si>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</si>
  <si>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</si>
  <si>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</si>
  <si>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</si>
  <si>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</si>
  <si>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</si>
  <si>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</si>
  <si>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</si>
  <si>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</si>
  <si>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</si>
  <si>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</si>
  <si>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</si>
  <si>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</si>
  <si>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</si>
  <si>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</si>
  <si>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</si>
  <si>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</si>
  <si>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</si>
  <si>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</si>
  <si>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</si>
  <si>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</si>
  <si>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</si>
  <si>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</si>
  <si>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</si>
  <si>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</si>
  <si>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</si>
  <si>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</si>
  <si>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</si>
  <si>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</si>
  <si>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</si>
  <si>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</si>
  <si>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</si>
  <si>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</si>
  <si>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</si>
  <si>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</si>
  <si>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</si>
  <si>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</si>
  <si>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</si>
  <si>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</si>
  <si>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</si>
  <si>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</si>
  <si>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</si>
  <si>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</si>
  <si>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</si>
  <si>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</si>
  <si>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</si>
  <si>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</si>
  <si>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</si>
  <si>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</si>
  <si>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</si>
  <si>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</si>
  <si>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</si>
  <si>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</si>
  <si>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</si>
  <si>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</si>
  <si>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</si>
  <si>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</si>
  <si>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</si>
  <si>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</si>
  <si>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</si>
  <si>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</si>
  <si>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</si>
  <si>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</si>
  <si>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</si>
  <si>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</si>
  <si>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</si>
  <si>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</si>
  <si>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</si>
  <si>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</si>
  <si>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</si>
  <si>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</si>
  <si>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</si>
  <si>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</si>
  <si>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</si>
  <si>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</si>
  <si>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</si>
  <si>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</si>
  <si>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</si>
  <si>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</si>
  <si>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</si>
  <si>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</si>
  <si>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</si>
  <si>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</si>
  <si>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</si>
  <si>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</si>
  <si>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</si>
  <si>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</si>
  <si>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</si>
  <si>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</si>
  <si>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</si>
  <si>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</si>
  <si>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</si>
  <si>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</si>
  <si>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</si>
  <si>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</si>
  <si>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</si>
  <si>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</si>
  <si>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</si>
  <si>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</si>
  <si>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</si>
  <si>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</si>
  <si>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</si>
  <si>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</si>
  <si>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</si>
  <si>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</si>
  <si>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</si>
  <si>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</si>
  <si>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</si>
  <si>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</si>
  <si>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</si>
  <si>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</si>
  <si>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</si>
  <si>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</si>
  <si>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</si>
  <si>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</si>
  <si>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</si>
  <si>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</si>
  <si>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</si>
  <si>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</si>
  <si>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</si>
  <si>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</si>
  <si>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</si>
  <si>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</si>
  <si>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</si>
  <si>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</si>
  <si>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</si>
  <si>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</si>
  <si>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</si>
  <si>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</si>
  <si>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</si>
  <si>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</si>
  <si>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</si>
  <si>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</si>
  <si>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</si>
  <si>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</si>
  <si>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</si>
  <si>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</si>
  <si>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</si>
  <si>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</si>
  <si>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</si>
  <si>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</si>
  <si>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</si>
  <si>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</si>
  <si>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</si>
  <si>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</si>
  <si>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</si>
  <si>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</si>
  <si>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</si>
  <si>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</si>
  <si>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</si>
  <si>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</si>
  <si>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</si>
  <si>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</si>
  <si>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</si>
  <si>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</si>
  <si>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</si>
  <si>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</si>
  <si>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</si>
  <si>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</si>
  <si>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</si>
  <si>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</si>
  <si>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</si>
  <si>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</si>
  <si>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</si>
  <si>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</si>
  <si>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</si>
  <si>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</si>
  <si>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</si>
  <si>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</si>
  <si>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</si>
  <si>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</si>
  <si>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</si>
  <si>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</si>
  <si>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</si>
  <si>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</si>
  <si>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</si>
  <si>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</si>
  <si>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</si>
  <si>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</si>
  <si>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</si>
  <si>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</si>
  <si>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</si>
  <si>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</si>
  <si>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</si>
  <si>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</si>
  <si>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</si>
  <si>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</si>
  <si>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</si>
  <si>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</si>
  <si>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</si>
  <si>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</si>
  <si>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</si>
  <si>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</si>
  <si>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</si>
  <si>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</si>
  <si>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</si>
  <si>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</si>
  <si>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</si>
  <si>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</si>
  <si>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</si>
  <si>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</si>
  <si>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</si>
  <si>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</si>
  <si>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</si>
  <si>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</si>
  <si>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</si>
  <si>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</si>
  <si>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</si>
  <si>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</si>
  <si>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</si>
  <si>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</si>
  <si>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</si>
  <si>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</si>
  <si>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</si>
  <si>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</si>
  <si>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</si>
  <si>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</si>
  <si>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</si>
  <si>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</si>
  <si>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</si>
  <si>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</si>
  <si>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</si>
  <si>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</si>
  <si>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</si>
  <si>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</si>
  <si>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</si>
  <si>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</si>
  <si>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</si>
  <si>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</si>
  <si>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</si>
  <si>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</si>
  <si>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</si>
  <si>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</si>
  <si>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</si>
  <si>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</si>
  <si>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</si>
  <si>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</si>
  <si>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</si>
  <si>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</si>
  <si>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</si>
  <si>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</si>
  <si>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</si>
  <si>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</si>
  <si>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</si>
  <si>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</si>
  <si>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</si>
  <si>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</si>
  <si>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</si>
  <si>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</si>
  <si>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</si>
  <si>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</si>
  <si>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</si>
  <si>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</si>
  <si>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</si>
  <si>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</si>
  <si>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</si>
  <si>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</si>
  <si>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</si>
  <si>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</si>
  <si>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</si>
  <si>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</si>
  <si>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</si>
  <si>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</si>
  <si>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</si>
  <si>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</si>
  <si>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</si>
  <si>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</si>
  <si>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</si>
  <si>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</si>
  <si>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</si>
  <si>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</si>
  <si>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</si>
  <si>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</si>
  <si>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</si>
  <si>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</si>
  <si>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</si>
  <si>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</si>
  <si>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</si>
  <si>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</si>
  <si>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</si>
  <si>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</si>
  <si>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</si>
  <si>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</si>
  <si>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</si>
  <si>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</si>
  <si>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</si>
  <si>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</si>
  <si>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</si>
  <si>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</si>
  <si>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</si>
  <si>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</si>
  <si>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</si>
  <si>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</si>
  <si>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</si>
  <si>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</si>
  <si>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</si>
  <si>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</si>
  <si>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</si>
  <si>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</si>
  <si>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</si>
  <si>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</si>
  <si>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</si>
  <si>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</si>
  <si>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</si>
  <si>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</si>
  <si>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</si>
  <si>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</si>
  <si>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</si>
  <si>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</si>
  <si>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</si>
  <si>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</si>
  <si>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</si>
  <si>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</si>
  <si>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</si>
  <si>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</si>
  <si>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</si>
  <si>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</si>
  <si>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</si>
  <si>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</si>
  <si>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</si>
  <si>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</si>
  <si>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</si>
  <si>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</si>
  <si>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</si>
  <si>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</si>
  <si>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</si>
  <si>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</si>
  <si>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</si>
  <si>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</si>
  <si>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</si>
  <si>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</si>
  <si>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</si>
  <si>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</si>
  <si>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</si>
  <si>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</si>
  <si>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</si>
  <si>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</si>
  <si>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</si>
  <si>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</si>
  <si>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</si>
  <si>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</si>
  <si>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</si>
  <si>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</si>
  <si>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</si>
  <si>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</si>
  <si>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</si>
  <si>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</si>
  <si>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</si>
  <si>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</si>
  <si>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</si>
  <si>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</si>
  <si>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</si>
  <si>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</si>
  <si>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</si>
  <si>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</si>
  <si>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</si>
  <si>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</si>
  <si>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</si>
  <si>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</si>
  <si>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</si>
  <si>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</si>
  <si>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</si>
  <si>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</si>
  <si>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</si>
  <si>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</si>
  <si>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</si>
  <si>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</si>
  <si>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</si>
  <si>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</si>
  <si>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</si>
  <si>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</si>
  <si>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</si>
  <si>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</si>
  <si>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</si>
  <si>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</si>
  <si>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</si>
  <si>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</si>
  <si>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</si>
  <si>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</si>
  <si>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</si>
  <si>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</si>
  <si>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</si>
  <si>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</si>
  <si>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</si>
  <si>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</si>
  <si>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</si>
  <si>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</si>
  <si>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</si>
  <si>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</si>
  <si>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</si>
  <si>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</si>
  <si>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</si>
  <si>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</si>
  <si>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</si>
  <si>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</si>
  <si>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</si>
  <si>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</si>
  <si>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</si>
  <si>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</si>
  <si>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</si>
  <si>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</si>
  <si>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</si>
  <si>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</si>
  <si>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</si>
  <si>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</si>
  <si>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</si>
  <si>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</si>
  <si>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</si>
  <si>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</si>
  <si>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</si>
  <si>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</si>
  <si>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</si>
  <si>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</si>
  <si>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</si>
  <si>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</si>
  <si>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</si>
  <si>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</si>
  <si>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</si>
  <si>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</si>
  <si>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</si>
  <si>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</si>
  <si>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</si>
  <si>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</si>
  <si>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</si>
  <si>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</si>
  <si>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</si>
  <si>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</si>
  <si>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</si>
  <si>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</si>
  <si>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</si>
  <si>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</si>
  <si>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</si>
  <si>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</si>
  <si>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</si>
  <si>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</si>
  <si>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</si>
  <si>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</si>
  <si>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</si>
  <si>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</si>
  <si>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</si>
  <si>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</si>
  <si>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</si>
  <si>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</si>
  <si>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</si>
  <si>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</si>
  <si>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</si>
  <si>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</si>
  <si>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</si>
  <si>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</si>
  <si>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</si>
  <si>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</si>
  <si>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</si>
  <si>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</si>
  <si>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</si>
  <si>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</si>
  <si>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</si>
  <si>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</si>
  <si>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</si>
  <si>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</si>
  <si>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</si>
  <si>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</si>
  <si>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</si>
  <si>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</si>
  <si>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</si>
  <si>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</si>
  <si>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</si>
  <si>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</si>
  <si>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</si>
  <si>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</si>
  <si>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</si>
  <si>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</si>
  <si>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</si>
  <si>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</si>
  <si>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</si>
  <si>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</si>
  <si>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</si>
  <si>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</si>
  <si>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</si>
  <si>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</si>
  <si>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</si>
  <si>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</si>
  <si>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</si>
  <si>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</si>
  <si>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</si>
  <si>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</si>
  <si>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</si>
  <si>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</si>
  <si>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</si>
  <si>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</si>
  <si>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</si>
  <si>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</si>
  <si>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</si>
  <si>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</si>
  <si>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</si>
  <si>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</si>
  <si>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</si>
  <si>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</si>
  <si>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</si>
  <si>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</si>
  <si>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</si>
  <si>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</si>
  <si>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</si>
  <si>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</si>
  <si>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</si>
  <si>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</si>
  <si>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</si>
  <si>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</si>
  <si>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</si>
  <si>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</si>
  <si>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</si>
  <si>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</si>
  <si>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</si>
  <si>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</si>
  <si>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</si>
  <si>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</si>
  <si>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</si>
  <si>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</si>
  <si>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</si>
  <si>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</si>
  <si>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</si>
  <si>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</si>
  <si>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</si>
  <si>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</si>
  <si>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</si>
  <si>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</si>
  <si>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</si>
  <si>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</si>
  <si>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</si>
  <si>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</si>
  <si>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</si>
  <si>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</si>
  <si>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</si>
  <si>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</si>
  <si>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</si>
  <si>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</si>
  <si>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</si>
  <si>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</si>
  <si>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</si>
  <si>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</si>
  <si>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</si>
  <si>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</si>
  <si>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</si>
  <si>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</si>
  <si>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</si>
  <si>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</si>
  <si>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</si>
  <si>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</si>
  <si>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</si>
  <si>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</si>
  <si>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</si>
  <si>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</si>
  <si>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</si>
  <si>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</si>
  <si>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</si>
  <si>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</si>
  <si>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</si>
  <si>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</si>
  <si>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</si>
  <si>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</si>
  <si>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</si>
  <si>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</si>
  <si>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</si>
  <si>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</si>
  <si>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</si>
  <si>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</si>
  <si>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</si>
  <si>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</si>
  <si>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</si>
  <si>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</si>
  <si>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</si>
  <si>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</si>
  <si>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</si>
  <si>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</si>
  <si>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</si>
  <si>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</si>
  <si>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</si>
  <si>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</si>
  <si>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</si>
  <si>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</si>
  <si>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</si>
  <si>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</si>
  <si>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</si>
  <si>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</si>
  <si>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</si>
  <si>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</si>
  <si>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</si>
  <si>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</si>
  <si>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</si>
  <si>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</si>
  <si>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</si>
  <si>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</si>
  <si>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</si>
  <si>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</si>
  <si>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</si>
  <si>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</si>
  <si>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</si>
  <si>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</si>
  <si>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</si>
  <si>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</si>
  <si>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</si>
  <si>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</si>
  <si>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</si>
  <si>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</si>
  <si>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</si>
  <si>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</si>
  <si>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</si>
  <si>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</si>
  <si>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</si>
  <si>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</si>
  <si>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</si>
  <si>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</si>
  <si>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</si>
  <si>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</si>
  <si>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</si>
  <si>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</si>
  <si>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</si>
  <si>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</si>
  <si>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</si>
  <si>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</si>
  <si>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</si>
  <si>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</si>
  <si>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</si>
  <si>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</si>
  <si>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</si>
  <si>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</si>
  <si>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</si>
  <si>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</si>
  <si>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</si>
  <si>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</si>
  <si>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</si>
  <si>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</si>
  <si>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</si>
  <si>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</si>
  <si>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</si>
  <si>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</si>
  <si>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</si>
  <si>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</si>
  <si>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</si>
  <si>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</si>
  <si>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</si>
  <si>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</si>
  <si>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</si>
  <si>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</si>
  <si>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</si>
  <si>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</si>
  <si>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</si>
  <si>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</si>
  <si>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</si>
  <si>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</si>
  <si>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</si>
  <si>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</si>
  <si>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</si>
  <si>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</si>
  <si>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</si>
  <si>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</si>
  <si>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</si>
  <si>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</si>
  <si>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</si>
  <si>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</si>
  <si>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</si>
  <si>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</si>
  <si>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</si>
  <si>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</si>
  <si>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</si>
  <si>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</si>
  <si>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</si>
  <si>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</si>
  <si>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</si>
  <si>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</si>
  <si>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</si>
  <si>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</si>
  <si>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</si>
  <si>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</si>
  <si>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</si>
  <si>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</si>
  <si>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</si>
  <si>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</si>
  <si>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</si>
  <si>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</si>
  <si>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</si>
  <si>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</si>
  <si>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</si>
  <si>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</si>
  <si>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</si>
  <si>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</si>
  <si>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</si>
  <si>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</si>
  <si>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</si>
  <si>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</si>
  <si>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</si>
  <si>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</si>
  <si>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</si>
  <si>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</si>
  <si>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</si>
  <si>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</si>
  <si>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</si>
  <si>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</si>
  <si>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</si>
  <si>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</si>
  <si>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</si>
  <si>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</si>
  <si>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</si>
  <si>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</si>
  <si>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</si>
  <si>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</si>
  <si>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</si>
  <si>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</si>
  <si>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</si>
  <si>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</si>
  <si>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</si>
  <si>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</si>
  <si>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</si>
  <si>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</si>
  <si>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</si>
  <si>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</si>
  <si>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</si>
  <si>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</si>
  <si>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</si>
  <si>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</si>
  <si>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</si>
  <si>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</si>
  <si>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</si>
  <si>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</si>
  <si>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</si>
  <si>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</si>
  <si>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</si>
  <si>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</si>
  <si>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</si>
  <si>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</si>
  <si>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</si>
  <si>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</si>
  <si>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</si>
  <si>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</si>
  <si>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</si>
  <si>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</si>
  <si>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</si>
  <si>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</si>
  <si>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</si>
  <si>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</si>
  <si>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</si>
  <si>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</si>
  <si>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</si>
  <si>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</si>
  <si>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</si>
  <si>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</si>
  <si>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</si>
  <si>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</si>
  <si>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</si>
  <si>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</si>
  <si>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</si>
  <si>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</si>
  <si>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</si>
  <si>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</si>
  <si>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</si>
  <si>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</si>
  <si>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</si>
  <si>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</si>
  <si>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</si>
  <si>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</si>
  <si>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</si>
  <si>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</si>
  <si>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</si>
  <si>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</si>
  <si>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</si>
  <si>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</si>
  <si>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</si>
  <si>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</si>
  <si>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</si>
  <si>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</si>
  <si>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</si>
  <si>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</si>
  <si>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</si>
  <si>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</si>
  <si>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</si>
  <si>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</si>
  <si>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</si>
  <si>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</si>
  <si>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</si>
  <si>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</si>
  <si>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</si>
  <si>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</si>
  <si>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</si>
  <si>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</si>
  <si>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</si>
  <si>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</si>
  <si>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</si>
  <si>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</si>
  <si>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</si>
  <si>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</si>
  <si>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</si>
  <si>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</si>
  <si>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</si>
  <si>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</si>
  <si>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</si>
  <si>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</si>
  <si>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</si>
  <si>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</si>
  <si>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</si>
  <si>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</si>
  <si>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</si>
  <si>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</si>
  <si>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</si>
  <si>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</si>
  <si>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</si>
  <si>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</si>
  <si>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</si>
  <si>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</si>
  <si>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</si>
  <si>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</si>
  <si>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</si>
  <si>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</si>
  <si>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</si>
  <si>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</si>
  <si>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</si>
  <si>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</si>
  <si>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</si>
  <si>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</si>
  <si>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</si>
  <si>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</si>
  <si>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</si>
  <si>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</si>
  <si>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</si>
  <si>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</si>
  <si>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</si>
  <si>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</si>
  <si>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</si>
  <si>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</si>
  <si>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</si>
  <si>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</si>
  <si>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</si>
  <si>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</si>
  <si>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</si>
  <si>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</si>
  <si>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</si>
  <si>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</si>
  <si>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</si>
  <si>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</si>
  <si>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</si>
  <si>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</si>
  <si>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</si>
  <si>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</si>
  <si>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</si>
  <si>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</si>
  <si>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</si>
  <si>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</si>
  <si>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</si>
  <si>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</si>
  <si>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</si>
  <si>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</si>
  <si>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</si>
  <si>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</si>
  <si>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</si>
  <si>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</si>
  <si>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</si>
  <si>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</si>
  <si>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</si>
  <si>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</si>
  <si>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</si>
  <si>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</si>
  <si>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</si>
  <si>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</si>
  <si>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</si>
  <si>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</si>
  <si>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</si>
  <si>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</si>
  <si>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</si>
  <si>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</si>
  <si>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</si>
  <si>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</si>
  <si>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</si>
  <si>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</si>
  <si>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</si>
  <si>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</si>
  <si>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</si>
  <si>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</si>
  <si>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</si>
  <si>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</si>
  <si>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</si>
  <si>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</si>
  <si>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</si>
  <si>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</si>
  <si>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</si>
  <si>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</si>
  <si>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</si>
  <si>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</si>
  <si>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</si>
  <si>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</si>
  <si>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</si>
  <si>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</si>
  <si>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</si>
  <si>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</si>
  <si>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</si>
  <si>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</si>
  <si>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</si>
  <si>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</si>
  <si>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</si>
  <si>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</si>
  <si>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</si>
  <si>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</si>
  <si>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</si>
  <si>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</si>
  <si>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</si>
  <si>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</si>
  <si>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</si>
  <si>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</si>
  <si>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</si>
  <si>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</si>
  <si>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</si>
  <si>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</si>
  <si>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</si>
  <si>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</si>
  <si>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</si>
  <si>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</si>
  <si>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</si>
  <si>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</si>
  <si>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</si>
  <si>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</si>
  <si>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</si>
  <si>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</si>
  <si>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</si>
  <si>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</si>
  <si>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</si>
  <si>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</si>
  <si>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</si>
  <si>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</si>
  <si>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</si>
  <si>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</si>
  <si>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</si>
  <si>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</si>
  <si>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</si>
  <si>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</si>
  <si>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</si>
  <si>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</si>
  <si>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</si>
  <si>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</si>
  <si>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</si>
  <si>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</si>
  <si>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</si>
  <si>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</si>
  <si>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</si>
  <si>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</si>
  <si>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</si>
  <si>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</si>
  <si>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</si>
  <si>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</si>
  <si>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</si>
  <si>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</si>
  <si>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</si>
  <si>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</si>
  <si>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</si>
  <si>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</si>
  <si>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</si>
  <si>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</si>
  <si>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</si>
  <si>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</si>
  <si>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</si>
  <si>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</si>
  <si>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</si>
  <si>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</si>
  <si>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</si>
  <si>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</si>
  <si>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</si>
  <si>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</si>
  <si>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</si>
  <si>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</si>
  <si>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</si>
  <si>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</si>
  <si>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</si>
  <si>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</si>
  <si>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</si>
  <si>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</si>
  <si>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</si>
  <si>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</si>
  <si>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</si>
  <si>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</si>
  <si>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</si>
  <si>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</si>
  <si>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</si>
  <si>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</si>
  <si>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</si>
  <si>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</si>
  <si>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</si>
  <si>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</si>
  <si>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</si>
  <si>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</si>
  <si>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</si>
  <si>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</si>
  <si>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</si>
  <si>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</si>
  <si>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</si>
  <si>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</si>
  <si>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</si>
  <si>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</si>
  <si>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</si>
  <si>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</si>
  <si>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</si>
  <si>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</si>
  <si>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</si>
  <si>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</si>
  <si>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</si>
  <si>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</si>
  <si>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</si>
  <si>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</si>
  <si>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</si>
  <si>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</si>
  <si>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</si>
  <si>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</si>
  <si>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</si>
  <si>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</si>
  <si>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</si>
  <si>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</si>
  <si>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</si>
  <si>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</si>
  <si>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</si>
  <si>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</si>
  <si>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</si>
  <si>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</si>
  <si>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</si>
  <si>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</si>
  <si>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</si>
  <si>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</si>
  <si>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</si>
  <si>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</si>
  <si>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</si>
  <si>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</si>
  <si>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</si>
  <si>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</si>
  <si>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</si>
  <si>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</si>
  <si>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</si>
  <si>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</si>
  <si>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</si>
  <si>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</si>
  <si>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</si>
  <si>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</si>
  <si>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</si>
  <si>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</si>
  <si>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</si>
  <si>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</si>
  <si>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</si>
  <si>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</si>
  <si>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</si>
  <si>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</si>
  <si>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</si>
  <si>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</si>
  <si>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</si>
  <si>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</si>
  <si>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</si>
  <si>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</si>
  <si>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</si>
  <si>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</si>
  <si>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</si>
  <si>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</si>
  <si>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</si>
  <si>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</si>
  <si>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</si>
  <si>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</si>
  <si>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</si>
  <si>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</si>
  <si>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</si>
  <si>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</si>
  <si>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</si>
  <si>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</si>
  <si>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</si>
  <si>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</si>
  <si>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</si>
  <si>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</si>
  <si>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</si>
  <si>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</si>
  <si>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</si>
  <si>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</si>
  <si>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</si>
  <si>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</si>
  <si>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</si>
  <si>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</si>
  <si>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</si>
  <si>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</si>
  <si>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</si>
  <si>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</si>
  <si>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</si>
  <si>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</si>
  <si>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</si>
  <si>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</si>
  <si>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</si>
  <si>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</si>
  <si>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</si>
  <si>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</si>
  <si>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</si>
  <si>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</si>
  <si>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</si>
  <si>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</si>
  <si>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</si>
  <si>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</si>
  <si>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</si>
  <si>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</si>
  <si>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</si>
  <si>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</si>
  <si>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</si>
  <si>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</si>
  <si>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</si>
  <si>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</si>
  <si>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</si>
  <si>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</si>
  <si>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</si>
  <si>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</si>
  <si>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</si>
  <si>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</si>
  <si>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</si>
  <si>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</si>
  <si>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</si>
  <si>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</si>
  <si>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</si>
  <si>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</si>
  <si>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</si>
  <si>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</si>
  <si>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</si>
  <si>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</si>
  <si>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</si>
  <si>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</si>
  <si>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</si>
  <si>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</si>
  <si>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</si>
  <si>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</si>
  <si>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</si>
  <si>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</si>
  <si>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</si>
  <si>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</si>
  <si>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</si>
  <si>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</si>
  <si>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</si>
  <si>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</si>
  <si>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</si>
  <si>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</si>
  <si>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</si>
  <si>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</si>
  <si>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</si>
  <si>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</si>
  <si>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</si>
  <si>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</si>
  <si>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</si>
  <si>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</si>
  <si>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</si>
  <si>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</si>
  <si>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</si>
  <si>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</si>
  <si>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</si>
  <si>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</si>
  <si>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</si>
  <si>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</si>
  <si>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</si>
  <si>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</si>
  <si>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</si>
  <si>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</si>
  <si>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</si>
  <si>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</si>
  <si>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</si>
  <si>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</si>
  <si>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</si>
  <si>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</si>
  <si>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</si>
  <si>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</si>
  <si>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</si>
  <si>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</si>
  <si>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</si>
  <si>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</si>
  <si>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</si>
  <si>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</si>
  <si>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</si>
  <si>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</si>
  <si>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</si>
  <si>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</si>
  <si>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</si>
  <si>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</si>
  <si>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</si>
  <si>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</si>
  <si>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</si>
  <si>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</si>
  <si>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</si>
  <si>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</si>
  <si>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</si>
  <si>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</si>
  <si>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</si>
  <si>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</si>
  <si>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</si>
  <si>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</si>
  <si>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</si>
  <si>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</si>
  <si>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</si>
  <si>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</si>
  <si>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</si>
  <si>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</si>
  <si>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</si>
  <si>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</si>
  <si>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</si>
  <si>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</si>
  <si>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</si>
  <si>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</si>
  <si>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</si>
  <si>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</si>
  <si>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</si>
  <si>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</si>
  <si>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</si>
  <si>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</si>
  <si>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</si>
  <si>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</si>
  <si>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</si>
  <si>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</si>
  <si>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</si>
  <si>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</si>
  <si>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</si>
  <si>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</si>
  <si>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</si>
  <si>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</si>
  <si>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</si>
  <si>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</si>
  <si>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</si>
  <si>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</si>
  <si>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</si>
  <si>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</si>
  <si>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</si>
  <si>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</si>
  <si>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</si>
  <si>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</si>
  <si>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</si>
  <si>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</si>
  <si>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</si>
  <si>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</si>
  <si>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</si>
  <si>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</si>
  <si>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</si>
  <si>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</si>
  <si>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</si>
  <si>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</si>
  <si>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</si>
  <si>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</si>
  <si>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</si>
  <si>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</si>
  <si>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</si>
  <si>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</si>
  <si>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</si>
  <si>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</si>
  <si>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</si>
  <si>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</si>
  <si>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</si>
  <si>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</si>
  <si>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</si>
  <si>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</si>
  <si>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</si>
  <si>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</si>
  <si>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</si>
  <si>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</si>
  <si>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</si>
  <si>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</si>
  <si>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</si>
  <si>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</si>
  <si>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</si>
  <si>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</si>
  <si>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</si>
  <si>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</si>
  <si>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</si>
  <si>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</si>
  <si>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</si>
  <si>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</si>
  <si>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</si>
  <si>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</si>
  <si>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</si>
  <si>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</si>
  <si>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</si>
  <si>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</si>
  <si>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</si>
  <si>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</si>
  <si>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</si>
  <si>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</si>
  <si>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</si>
  <si>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</si>
  <si>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</si>
  <si>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</si>
  <si>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</si>
  <si>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</si>
  <si>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</si>
  <si>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</si>
  <si>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</si>
  <si>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</si>
  <si>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</si>
  <si>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</si>
  <si>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</si>
  <si>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</si>
  <si>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</si>
  <si>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</si>
  <si>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</si>
  <si>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</si>
  <si>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</si>
  <si>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</si>
  <si>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</si>
  <si>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</si>
  <si>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</si>
  <si>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</si>
  <si>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</si>
  <si>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</si>
  <si>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</si>
  <si>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</si>
  <si>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</si>
  <si>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</si>
  <si>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</si>
  <si>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</si>
  <si>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</si>
  <si>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</si>
  <si>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</si>
  <si>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</si>
  <si>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</si>
  <si>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</si>
  <si>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</si>
  <si>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</si>
  <si>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</si>
  <si>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</si>
  <si>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</si>
  <si>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</si>
  <si>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</si>
  <si>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</si>
  <si>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</si>
  <si>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</si>
  <si>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</si>
  <si>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</si>
  <si>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</si>
  <si>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</si>
  <si>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</si>
  <si>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</si>
  <si>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</si>
  <si>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</si>
  <si>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</si>
  <si>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</si>
  <si>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</si>
  <si>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</si>
  <si>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</si>
  <si>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</si>
  <si>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</si>
  <si>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</si>
  <si>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</si>
  <si>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</si>
  <si>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</si>
  <si>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</si>
  <si>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</si>
  <si>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</si>
  <si>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</si>
  <si>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</si>
  <si>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</si>
  <si>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</si>
  <si>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</si>
  <si>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</si>
  <si>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</si>
  <si>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</si>
  <si>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</si>
  <si>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</si>
  <si>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</si>
  <si>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</si>
  <si>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</si>
  <si>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</si>
  <si>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</si>
  <si>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</si>
  <si>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</si>
  <si>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</si>
  <si>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</si>
  <si>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</si>
  <si>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</si>
  <si>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</si>
  <si>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</si>
  <si>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</si>
  <si>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</si>
  <si>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</si>
  <si>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</si>
  <si>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</si>
  <si>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</si>
  <si>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</si>
  <si>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</si>
  <si>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</si>
  <si>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</si>
  <si>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</si>
  <si>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</si>
  <si>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</si>
  <si>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</si>
  <si>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</si>
  <si>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</si>
  <si>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</si>
  <si>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</si>
  <si>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</si>
  <si>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</si>
  <si>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</si>
  <si>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</si>
  <si>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</si>
  <si>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</si>
  <si>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</si>
  <si>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</si>
  <si>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</si>
  <si>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</si>
  <si>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</si>
  <si>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</si>
  <si>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</si>
  <si>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</si>
  <si>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</si>
  <si>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</si>
  <si>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</si>
  <si>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</si>
  <si>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</si>
  <si>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</si>
  <si>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</si>
  <si>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</si>
  <si>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</si>
  <si>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</si>
  <si>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</si>
  <si>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</si>
  <si>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</si>
  <si>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</si>
  <si>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</si>
  <si>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</si>
  <si>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</si>
  <si>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</si>
  <si>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</si>
  <si>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</si>
  <si>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</si>
  <si>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</si>
  <si>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</si>
  <si>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</si>
  <si>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</si>
  <si>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</si>
  <si>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</si>
  <si>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</si>
  <si>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</si>
  <si>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</si>
  <si>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</si>
  <si>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</si>
  <si>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</si>
  <si>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</si>
  <si>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</si>
  <si>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</si>
  <si>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</si>
  <si>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</si>
  <si>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</si>
  <si>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</si>
  <si>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</si>
  <si>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</si>
  <si>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</si>
  <si>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</si>
  <si>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</si>
  <si>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</si>
  <si>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</si>
  <si>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</si>
  <si>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</si>
  <si>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</si>
  <si>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</si>
  <si>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</si>
  <si>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</si>
  <si>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</si>
  <si>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</si>
  <si>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</si>
  <si>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</si>
  <si>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</si>
  <si>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</si>
  <si>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</si>
  <si>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</si>
  <si>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</si>
  <si>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</si>
  <si>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</si>
  <si>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</si>
  <si>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</si>
  <si>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</si>
  <si>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</si>
  <si>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</si>
  <si>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</si>
  <si>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</si>
  <si>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</si>
  <si>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</si>
  <si>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</si>
  <si>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</si>
  <si>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</si>
  <si>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</si>
  <si>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</si>
  <si>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</si>
  <si>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</si>
  <si>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</si>
  <si>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</si>
  <si>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</si>
  <si>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</si>
  <si>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</si>
  <si>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</si>
  <si>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</si>
  <si>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</si>
  <si>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</si>
  <si>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</si>
  <si>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</si>
  <si>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</si>
  <si>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</si>
  <si>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</si>
  <si>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</si>
  <si>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</si>
  <si>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</si>
  <si>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</si>
  <si>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</si>
  <si>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</si>
  <si>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</si>
  <si>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</si>
  <si>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</si>
  <si>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</si>
  <si>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</si>
  <si>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</si>
  <si>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</si>
  <si>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</si>
  <si>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</si>
  <si>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</si>
  <si>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</si>
  <si>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</si>
  <si>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</si>
  <si>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</si>
  <si>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</si>
  <si>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</si>
  <si>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</si>
  <si>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</si>
  <si>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</si>
  <si>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</si>
  <si>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</si>
  <si>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</si>
  <si>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</si>
  <si>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</si>
  <si>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</si>
  <si>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</si>
  <si>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</si>
  <si>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</si>
  <si>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</si>
  <si>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</si>
  <si>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</si>
  <si>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</si>
  <si>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</si>
  <si>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</si>
  <si>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</si>
  <si>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</si>
  <si>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</si>
  <si>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</si>
  <si>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</si>
  <si>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</si>
  <si>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</si>
  <si>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</si>
  <si>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</si>
  <si>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</si>
  <si>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</si>
  <si>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</si>
  <si>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</si>
  <si>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</si>
  <si>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</si>
  <si>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</si>
  <si>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</si>
  <si>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</si>
  <si>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</si>
  <si>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</si>
  <si>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</si>
  <si>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</si>
  <si>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</si>
  <si>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</si>
  <si>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</si>
  <si>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</si>
  <si>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</si>
  <si>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</si>
  <si>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</si>
  <si>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</si>
  <si>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</si>
  <si>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</si>
  <si>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</si>
  <si>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</si>
  <si>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</si>
  <si>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</si>
  <si>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</si>
  <si>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</si>
  <si>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</si>
  <si>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</si>
  <si>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</si>
  <si>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</si>
  <si>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</si>
  <si>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</si>
  <si>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</si>
  <si>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</si>
  <si>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</si>
  <si>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</si>
  <si>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</si>
  <si>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</si>
  <si>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</si>
  <si>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</si>
  <si>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</si>
  <si>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</si>
  <si>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</si>
  <si>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</si>
  <si>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</si>
  <si>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</si>
  <si>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</si>
  <si>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</si>
  <si>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</si>
  <si>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</si>
  <si>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</si>
  <si>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</si>
  <si>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</si>
  <si>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</si>
  <si>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</si>
  <si>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</si>
  <si>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</si>
  <si>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</si>
  <si>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</si>
  <si>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</si>
  <si>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</si>
  <si>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</si>
  <si>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</si>
  <si>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</si>
  <si>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</si>
  <si>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</si>
  <si>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</si>
  <si>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</si>
  <si>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</si>
  <si>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</si>
  <si>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</si>
  <si>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</si>
  <si>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</si>
  <si>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</si>
  <si>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</si>
  <si>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</si>
  <si>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</si>
  <si>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</si>
  <si>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</si>
  <si>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</si>
  <si>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</si>
  <si>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</si>
  <si>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</si>
  <si>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</si>
  <si>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</si>
  <si>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</si>
  <si>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</si>
  <si>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</si>
  <si>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</si>
  <si>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</si>
  <si>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</si>
  <si>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</si>
  <si>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</si>
  <si>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</si>
  <si>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</si>
  <si>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</si>
  <si>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</si>
  <si>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</si>
  <si>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</si>
  <si>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</si>
  <si>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</si>
  <si>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</si>
  <si>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</si>
  <si>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</si>
  <si>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</si>
  <si>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</si>
  <si>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</si>
  <si>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</si>
  <si>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</si>
  <si>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</si>
  <si>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</si>
  <si>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</si>
  <si>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</si>
  <si>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</si>
  <si>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</si>
  <si>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</si>
  <si>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</si>
  <si>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</si>
  <si>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</si>
  <si>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</si>
  <si>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</si>
  <si>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</si>
  <si>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</si>
  <si>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</si>
  <si>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</si>
  <si>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</si>
  <si>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</si>
  <si>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</si>
  <si>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</si>
  <si>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</si>
  <si>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</si>
  <si>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</si>
  <si>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</si>
  <si>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</si>
  <si>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</si>
  <si>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</si>
  <si>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</si>
  <si>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</si>
  <si>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</si>
  <si>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</si>
  <si>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</si>
  <si>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</si>
  <si>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</si>
  <si>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</si>
  <si>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</si>
  <si>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</si>
  <si>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</si>
  <si>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</si>
  <si>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</si>
  <si>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</si>
  <si>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</si>
  <si>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</si>
  <si>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</si>
  <si>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</si>
  <si>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</si>
  <si>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</si>
  <si>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</si>
  <si>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</si>
  <si>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</si>
  <si>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</si>
  <si>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</si>
  <si>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</si>
  <si>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</si>
  <si>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</si>
  <si>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</si>
  <si>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</si>
  <si>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</si>
  <si>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</si>
  <si>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</si>
  <si>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</si>
  <si>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</si>
  <si>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</si>
  <si>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</si>
  <si>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</si>
  <si>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</si>
  <si>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</si>
  <si>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</si>
  <si>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</si>
  <si>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</si>
  <si>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</si>
  <si>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</si>
  <si>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</si>
  <si>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</si>
  <si>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</si>
  <si>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</si>
  <si>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</si>
  <si>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</si>
  <si>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</si>
  <si>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</si>
  <si>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</si>
  <si>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</si>
  <si>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</si>
  <si>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</si>
  <si>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</si>
  <si>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</si>
  <si>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</si>
  <si>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</si>
  <si>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</si>
  <si>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</si>
  <si>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</si>
  <si>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</si>
  <si>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</si>
  <si>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</si>
  <si>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</si>
  <si>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</si>
  <si>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</si>
  <si>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</si>
  <si>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</si>
  <si>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</si>
  <si>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</si>
  <si>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</si>
  <si>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</si>
  <si>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</si>
  <si>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</si>
  <si>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</si>
  <si>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</si>
  <si>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</si>
  <si>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</si>
  <si>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</si>
  <si>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</si>
  <si>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</si>
  <si>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</si>
  <si>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</si>
  <si>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</si>
  <si>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</si>
  <si>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</si>
  <si>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</si>
  <si>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</si>
  <si>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</si>
  <si>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</si>
  <si>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</si>
  <si>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</si>
  <si>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</si>
  <si>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</si>
  <si>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</si>
  <si>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</si>
  <si>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</si>
  <si>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</si>
  <si>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</si>
  <si>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</si>
  <si>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</si>
  <si>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</si>
  <si>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</si>
  <si>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</si>
  <si>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</si>
  <si>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</si>
  <si>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</si>
  <si>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</si>
  <si>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</si>
  <si>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</si>
  <si>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</si>
  <si>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</si>
  <si>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</si>
  <si>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</si>
  <si>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</si>
  <si>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</si>
  <si>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</si>
  <si>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</si>
  <si>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</si>
  <si>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</si>
  <si>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</si>
  <si>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</si>
  <si>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</si>
  <si>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</si>
  <si>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</si>
  <si>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</si>
  <si>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</si>
  <si>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</si>
  <si>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</si>
  <si>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</si>
  <si>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</si>
  <si>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</si>
  <si>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</si>
  <si>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</si>
  <si>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</si>
  <si>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</si>
  <si>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</si>
  <si>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</si>
  <si>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</si>
  <si>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</si>
  <si>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</si>
  <si>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</si>
  <si>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</si>
  <si>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</si>
  <si>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</si>
  <si>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</si>
  <si>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</si>
  <si>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</si>
  <si>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</si>
  <si>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</si>
  <si>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</si>
  <si>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</si>
  <si>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</si>
  <si>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</si>
  <si>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</si>
  <si>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</si>
  <si>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</si>
  <si>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</si>
  <si>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</si>
  <si>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</si>
  <si>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</si>
  <si>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</si>
  <si>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</si>
  <si>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</si>
  <si>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</si>
  <si>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</si>
  <si>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</si>
  <si>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</si>
  <si>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</si>
  <si>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</si>
  <si>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</si>
  <si>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</si>
  <si>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</si>
  <si>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</si>
  <si>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</si>
  <si>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</si>
  <si>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</si>
  <si>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</si>
  <si>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</si>
  <si>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</si>
  <si>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</si>
  <si>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</si>
  <si>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</si>
  <si>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</si>
  <si>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</si>
  <si>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</si>
  <si>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</si>
  <si>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</si>
  <si>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</si>
  <si>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</si>
  <si>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</si>
  <si>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</si>
  <si>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</si>
  <si>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</si>
  <si>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</si>
  <si>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</si>
  <si>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</si>
  <si>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</si>
  <si>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</si>
  <si>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</si>
  <si>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</si>
  <si>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</si>
  <si>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</si>
  <si>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</si>
  <si>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</si>
  <si>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</si>
  <si>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</si>
  <si>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</si>
  <si>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</si>
  <si>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</si>
  <si>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</si>
  <si>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</si>
  <si>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</si>
  <si>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</si>
  <si>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</si>
  <si>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</si>
  <si>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</si>
  <si>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</si>
  <si>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</si>
  <si>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</si>
  <si>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</si>
  <si>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</si>
  <si>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</si>
  <si>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</si>
  <si>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</si>
  <si>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</si>
  <si>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</si>
  <si>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</si>
  <si>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</si>
  <si>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</si>
  <si>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</si>
  <si>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</si>
  <si>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</si>
  <si>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</si>
  <si>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</si>
  <si>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</si>
  <si>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</si>
  <si>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</si>
  <si>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</si>
  <si>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</si>
  <si>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</si>
  <si>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</si>
  <si>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</si>
  <si>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</si>
  <si>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</si>
  <si>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</si>
  <si>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</si>
  <si>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</si>
  <si>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</si>
  <si>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</si>
  <si>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</si>
  <si>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</si>
  <si>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</si>
  <si>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</si>
  <si>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</si>
  <si>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</si>
  <si>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</si>
  <si>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</si>
  <si>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</si>
  <si>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</si>
  <si>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</si>
  <si>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</si>
  <si>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</si>
  <si>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</si>
  <si>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</si>
  <si>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</si>
  <si>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</si>
  <si>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</si>
  <si>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</si>
  <si>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</si>
  <si>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</si>
  <si>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</si>
  <si>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</si>
  <si>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</si>
  <si>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</si>
  <si>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</si>
  <si>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</si>
  <si>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</si>
  <si>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</si>
  <si>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</si>
  <si>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</si>
  <si>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</si>
  <si>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</si>
  <si>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</si>
  <si>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</si>
  <si>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</si>
  <si>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</si>
  <si>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</si>
  <si>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</si>
  <si>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</si>
  <si>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</si>
  <si>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</si>
  <si>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</si>
  <si>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</si>
  <si>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</si>
  <si>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</si>
  <si>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</si>
  <si>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</si>
  <si>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</si>
  <si>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</si>
  <si>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</si>
  <si>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</si>
  <si>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</si>
  <si>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</si>
  <si>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</si>
  <si>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</si>
  <si>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</si>
  <si>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</si>
  <si>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</si>
  <si>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</si>
  <si>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</si>
  <si>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</si>
  <si>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</si>
  <si>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</si>
  <si>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</si>
  <si>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</si>
  <si>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</si>
  <si>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</si>
  <si>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</si>
  <si>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</si>
  <si>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</si>
  <si>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</si>
  <si>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</si>
  <si>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</si>
  <si>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</si>
  <si>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</si>
  <si>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</si>
  <si>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</si>
  <si>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</si>
  <si>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</si>
  <si>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</si>
  <si>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</si>
  <si>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</si>
  <si>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</si>
  <si>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</si>
  <si>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</si>
  <si>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</si>
  <si>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</si>
  <si>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</si>
  <si>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</si>
  <si>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</si>
  <si>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</si>
  <si>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</si>
  <si>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</si>
  <si>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</si>
  <si>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</si>
  <si>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</si>
  <si>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</si>
  <si>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</si>
  <si>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</si>
  <si>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</si>
  <si>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</si>
  <si>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</si>
  <si>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</si>
  <si>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</si>
  <si>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</si>
  <si>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</si>
  <si>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</si>
  <si>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</si>
  <si>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</si>
  <si>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</si>
  <si>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</si>
  <si>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</si>
  <si>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</si>
  <si>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</si>
  <si>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</si>
  <si>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</si>
  <si>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</si>
  <si>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</si>
  <si>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</si>
  <si>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</si>
  <si>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</si>
  <si>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</si>
  <si>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</si>
  <si>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</si>
  <si>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</si>
  <si>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</si>
  <si>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</si>
  <si>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</si>
  <si>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</si>
  <si>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</si>
  <si>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</si>
  <si>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</si>
  <si>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</si>
  <si>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</si>
  <si>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</si>
  <si>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</si>
  <si>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</si>
  <si>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</si>
  <si>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</si>
  <si>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</si>
  <si>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</si>
  <si>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</si>
  <si>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</si>
  <si>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</si>
  <si>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</si>
  <si>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</si>
  <si>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</si>
  <si>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</si>
  <si>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</si>
  <si>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</si>
  <si>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</si>
  <si>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</si>
  <si>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</si>
  <si>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</si>
  <si>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</si>
  <si>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</si>
  <si>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</si>
  <si>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</si>
  <si>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</si>
  <si>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</si>
  <si>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</si>
  <si>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</si>
  <si>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</si>
  <si>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</si>
  <si>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</si>
  <si>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</si>
  <si>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</si>
  <si>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</si>
  <si>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</si>
  <si>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</si>
  <si>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</si>
  <si>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</si>
  <si>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</si>
  <si>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</si>
  <si>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</si>
  <si>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</si>
  <si>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</si>
  <si>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</si>
  <si>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</si>
  <si>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</si>
  <si>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</si>
  <si>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</si>
  <si>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</si>
  <si>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</si>
  <si>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</si>
  <si>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</si>
  <si>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</si>
  <si>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</si>
  <si>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</si>
  <si>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</si>
  <si>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</si>
  <si>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</si>
  <si>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</si>
  <si>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</si>
  <si>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</si>
  <si>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</si>
  <si>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</si>
  <si>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</si>
  <si>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</si>
  <si>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</si>
  <si>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</si>
  <si>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</si>
  <si>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</si>
  <si>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</si>
  <si>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</si>
  <si>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</si>
  <si>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</si>
  <si>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</si>
  <si>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</si>
  <si>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</si>
  <si>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</si>
  <si>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</si>
  <si>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</si>
  <si>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</si>
  <si>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</si>
  <si>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</si>
  <si>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</si>
  <si>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</si>
  <si>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</si>
  <si>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</si>
  <si>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</si>
  <si>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</si>
  <si>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</si>
  <si>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</si>
  <si>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</si>
  <si>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</si>
  <si>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</si>
  <si>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</si>
  <si>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</si>
  <si>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</si>
  <si>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</si>
  <si>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</si>
  <si>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</si>
  <si>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</si>
  <si>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</si>
  <si>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</si>
  <si>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</si>
  <si>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</si>
  <si>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</si>
  <si>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</si>
  <si>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</si>
  <si>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</si>
  <si>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</si>
  <si>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</si>
  <si>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</si>
  <si>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</si>
  <si>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</si>
  <si>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</si>
  <si>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</si>
  <si>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</si>
  <si>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</si>
  <si>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</si>
  <si>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</si>
  <si>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</si>
  <si>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</si>
  <si>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</si>
  <si>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</si>
  <si>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</si>
  <si>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</si>
  <si>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</si>
  <si>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</si>
  <si>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</si>
  <si>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</si>
  <si>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</si>
  <si>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</si>
  <si>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</si>
  <si>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</si>
  <si>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</si>
  <si>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</si>
  <si>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</si>
  <si>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</si>
  <si>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</si>
  <si>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</si>
  <si>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</si>
  <si>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</si>
  <si>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</si>
  <si>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</si>
  <si>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</si>
  <si>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</si>
  <si>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</si>
  <si>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</si>
  <si>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</si>
  <si>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</si>
  <si>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</si>
  <si>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</si>
  <si>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</si>
  <si>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</si>
  <si>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</si>
  <si>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</si>
  <si>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</si>
  <si>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</si>
  <si>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</si>
  <si>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</si>
  <si>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</si>
  <si>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</si>
  <si>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</si>
  <si>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</si>
  <si>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</si>
  <si>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</si>
  <si>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</si>
  <si>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</si>
  <si>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</si>
  <si>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</si>
  <si>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</si>
  <si>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</si>
  <si>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</si>
  <si>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</si>
  <si>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</si>
  <si>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</si>
  <si>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</si>
  <si>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</si>
  <si>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</si>
  <si>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</si>
  <si>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</si>
  <si>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</si>
  <si>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</si>
  <si>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</si>
  <si>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</si>
  <si>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</si>
  <si>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</si>
  <si>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</si>
  <si>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</si>
  <si>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</si>
  <si>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</si>
  <si>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</si>
  <si>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</si>
  <si>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</si>
  <si>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</si>
  <si>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</si>
  <si>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</si>
  <si>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</si>
  <si>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</si>
  <si>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</si>
  <si>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</si>
  <si>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</si>
  <si>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</si>
  <si>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</si>
  <si>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</si>
  <si>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</si>
  <si>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</si>
  <si>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</si>
  <si>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</si>
  <si>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</si>
  <si>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</si>
  <si>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</si>
  <si>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</si>
  <si>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</si>
  <si>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</si>
  <si>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</si>
  <si>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</si>
  <si>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</si>
  <si>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</si>
  <si>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</si>
  <si>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</si>
  <si>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</si>
  <si>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</si>
  <si>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</si>
  <si>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</si>
  <si>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</si>
  <si>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</si>
  <si>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</si>
  <si>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</si>
  <si>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</si>
  <si>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</si>
  <si>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</si>
  <si>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</si>
  <si>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</si>
  <si>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</si>
  <si>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</si>
  <si>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</si>
  <si>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</si>
  <si>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</si>
  <si>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</si>
  <si>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</si>
  <si>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</si>
  <si>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</si>
  <si>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</si>
  <si>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</si>
  <si>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</si>
  <si>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</si>
  <si>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</si>
  <si>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</si>
  <si>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</si>
  <si>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</si>
  <si>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</si>
  <si>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</si>
  <si>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</si>
  <si>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</si>
  <si>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</si>
  <si>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</si>
  <si>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</si>
  <si>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</si>
  <si>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</si>
  <si>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</si>
  <si>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</si>
  <si>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</si>
  <si>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</si>
  <si>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</si>
  <si>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</si>
  <si>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</si>
  <si>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</si>
  <si>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</si>
  <si>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</si>
  <si>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</si>
  <si>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</si>
  <si>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</si>
  <si>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</si>
  <si>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</si>
  <si>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</si>
  <si>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</si>
  <si>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</si>
  <si>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</si>
  <si>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</si>
  <si>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</si>
  <si>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</si>
  <si>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</si>
  <si>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</si>
  <si>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</si>
  <si>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</si>
  <si>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</si>
  <si>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</si>
  <si>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</si>
  <si>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</si>
  <si>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</si>
  <si>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</si>
  <si>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</si>
  <si>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</si>
  <si>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</si>
  <si>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</si>
  <si>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</si>
  <si>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</si>
  <si>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</si>
  <si>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</si>
  <si>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</si>
  <si>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</si>
  <si>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</si>
  <si>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</si>
  <si>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</si>
  <si>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</si>
  <si>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</si>
  <si>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</si>
  <si>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</si>
  <si>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</si>
  <si>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</si>
  <si>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</si>
  <si>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</si>
  <si>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</si>
  <si>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</si>
  <si>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</si>
  <si>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</si>
  <si>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</si>
  <si>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</si>
  <si>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</si>
  <si>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</si>
  <si>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</si>
  <si>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</si>
  <si>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</si>
  <si>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</si>
  <si>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</si>
  <si>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</si>
  <si>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</si>
  <si>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</si>
  <si>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</si>
  <si>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</si>
  <si>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</si>
  <si>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</si>
  <si>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</si>
  <si>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</si>
  <si>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</si>
  <si>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</si>
  <si>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</si>
  <si>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</si>
  <si>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</si>
  <si>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</si>
  <si>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</si>
  <si>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</si>
  <si>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</si>
  <si>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</si>
  <si>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</si>
  <si>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</si>
  <si>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</si>
  <si>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</si>
  <si>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</si>
  <si>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</si>
  <si>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</si>
  <si>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</si>
  <si>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</si>
  <si>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</si>
  <si>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</si>
  <si>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</si>
  <si>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</si>
  <si>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</si>
  <si>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</si>
  <si>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</si>
  <si>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</si>
  <si>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</si>
  <si>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</si>
  <si>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</si>
  <si>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</si>
  <si>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</si>
  <si>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</si>
  <si>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</si>
  <si>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</si>
  <si>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</si>
  <si>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</si>
  <si>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</si>
  <si>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</si>
  <si>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</si>
  <si>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</si>
  <si>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</si>
  <si>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</si>
  <si>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</si>
  <si>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</si>
  <si>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</si>
  <si>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</si>
  <si>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</si>
  <si>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</si>
  <si>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</si>
  <si>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</si>
  <si>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</si>
  <si>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</si>
  <si>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</si>
  <si>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</si>
  <si>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</si>
  <si>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</si>
  <si>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</si>
  <si>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</si>
  <si>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</si>
  <si>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</si>
  <si>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</si>
  <si>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</si>
  <si>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</si>
  <si>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</si>
  <si>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</si>
  <si>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</si>
  <si>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</si>
  <si>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</si>
  <si>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</si>
  <si>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</si>
  <si>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</si>
  <si>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</si>
  <si>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</si>
  <si>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</si>
  <si>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</si>
  <si>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</si>
  <si>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</si>
  <si>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</si>
  <si>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</si>
  <si>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</si>
  <si>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</si>
  <si>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</si>
  <si>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</si>
  <si>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</si>
  <si>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</si>
  <si>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</si>
  <si>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</si>
  <si>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</si>
  <si>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</si>
  <si>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</si>
  <si>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</si>
  <si>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</si>
  <si>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</si>
  <si>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</si>
  <si>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</si>
  <si>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</si>
  <si>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</si>
  <si>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</si>
  <si>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</si>
  <si>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</si>
  <si>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</si>
  <si>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</si>
  <si>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</si>
  <si>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</si>
  <si>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</si>
  <si>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</si>
  <si>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</si>
  <si>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</si>
  <si>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</si>
  <si>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</si>
  <si>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</si>
  <si>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</si>
  <si>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</si>
  <si>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</si>
  <si>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</si>
  <si>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</si>
  <si>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</si>
  <si>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</si>
  <si>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</si>
  <si>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</si>
  <si>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</si>
  <si>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</si>
  <si>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</si>
  <si>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</si>
  <si>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</si>
  <si>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</si>
  <si>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</si>
  <si>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</si>
  <si>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</si>
  <si>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</si>
  <si>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</si>
  <si>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</si>
  <si>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</si>
  <si>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</si>
  <si>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</si>
  <si>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</si>
  <si>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</si>
  <si>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</si>
  <si>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</si>
  <si>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</si>
  <si>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</si>
  <si>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</si>
  <si>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</si>
  <si>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</si>
  <si>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</si>
  <si>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</si>
  <si>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</si>
  <si>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</si>
  <si>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</si>
  <si>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</si>
  <si>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</si>
  <si>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</si>
  <si>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</si>
  <si>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</si>
  <si>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</si>
  <si>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</si>
  <si>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</si>
  <si>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</si>
  <si>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</si>
  <si>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</si>
  <si>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</si>
  <si>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</si>
  <si>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</si>
  <si>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</si>
  <si>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</si>
  <si>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</si>
  <si>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</si>
  <si>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</si>
  <si>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</si>
  <si>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</si>
  <si>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</si>
  <si>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</si>
  <si>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</si>
  <si>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</si>
  <si>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</si>
  <si>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</si>
  <si>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</si>
  <si>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</si>
  <si>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</si>
  <si>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</si>
  <si>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</si>
  <si>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</si>
  <si>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</si>
  <si>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</si>
  <si>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</si>
  <si>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</si>
  <si>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</si>
  <si>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</si>
  <si>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</si>
  <si>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</si>
  <si>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</si>
  <si>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</si>
  <si>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</si>
  <si>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</si>
  <si>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</si>
  <si>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</si>
  <si>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</si>
  <si>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</si>
  <si>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</si>
  <si>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</si>
  <si>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</si>
  <si>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</si>
  <si>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</si>
  <si>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</si>
  <si>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</si>
  <si>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</si>
  <si>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</si>
  <si>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</si>
  <si>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</si>
  <si>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</si>
  <si>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</si>
  <si>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</si>
  <si>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</si>
  <si>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</si>
  <si>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</si>
  <si>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</si>
  <si>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</si>
  <si>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</si>
  <si>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</si>
  <si>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</si>
  <si>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</si>
  <si>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</si>
  <si>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</si>
  <si>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</si>
  <si>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</si>
  <si>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</si>
  <si>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</si>
  <si>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</si>
  <si>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</si>
  <si>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</si>
  <si>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</si>
  <si>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</si>
  <si>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</si>
  <si>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</si>
  <si>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</si>
  <si>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</si>
  <si>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</si>
  <si>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</si>
  <si>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</si>
  <si>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</si>
  <si>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</si>
  <si>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</si>
  <si>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</si>
  <si>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</si>
  <si>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</si>
  <si>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</si>
  <si>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</si>
  <si>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</si>
  <si>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</si>
  <si>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</si>
  <si>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</si>
  <si>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</si>
  <si>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</si>
  <si>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</si>
  <si>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</si>
  <si>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</si>
  <si>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</si>
  <si>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</si>
  <si>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</si>
  <si>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</si>
  <si>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</si>
  <si>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</si>
  <si>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</si>
  <si>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</si>
  <si>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</si>
  <si>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</si>
  <si>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</si>
  <si>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</si>
  <si>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</si>
  <si>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</si>
  <si>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</si>
  <si>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</si>
  <si>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</si>
  <si>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</si>
  <si>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</si>
  <si>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</si>
  <si>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</si>
  <si>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</si>
  <si>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</si>
  <si>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</si>
  <si>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</si>
  <si>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</si>
  <si>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</si>
  <si>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</si>
  <si>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</si>
  <si>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</si>
  <si>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</si>
  <si>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</si>
  <si>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</si>
  <si>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</si>
  <si>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</si>
  <si>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</si>
  <si>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</si>
  <si>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</si>
  <si>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</si>
  <si>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</si>
  <si>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</si>
  <si>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</si>
  <si>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</si>
  <si>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</si>
  <si>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</si>
  <si>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</si>
  <si>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</si>
  <si>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</si>
  <si>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</si>
  <si>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</si>
  <si>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</si>
  <si>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</si>
  <si>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</si>
  <si>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</si>
  <si>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</si>
  <si>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</si>
  <si>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</si>
  <si>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</si>
  <si>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</si>
  <si>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</si>
  <si>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</si>
  <si>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</si>
  <si>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</si>
  <si>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</si>
  <si>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</si>
  <si>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</si>
  <si>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</si>
  <si>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</si>
  <si>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</si>
  <si>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</si>
  <si>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</si>
  <si>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</si>
  <si>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</si>
  <si>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</si>
  <si>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</si>
  <si>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</si>
  <si>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</si>
  <si>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</si>
  <si>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</si>
  <si>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</si>
  <si>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</si>
  <si>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</si>
  <si>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</si>
  <si>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</si>
  <si>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</si>
  <si>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</si>
  <si>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</si>
  <si>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</si>
  <si>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</si>
  <si>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</si>
  <si>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</si>
  <si>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</si>
  <si>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</si>
  <si>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</si>
  <si>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</si>
  <si>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</si>
  <si>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</si>
  <si>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</si>
  <si>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</si>
  <si>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</si>
  <si>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</si>
  <si>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</si>
  <si>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</si>
  <si>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</si>
  <si>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</si>
  <si>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</si>
  <si>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</si>
  <si>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</si>
  <si>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</si>
  <si>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</si>
  <si>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</si>
  <si>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</si>
  <si>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</si>
  <si>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</si>
  <si>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</si>
  <si>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</si>
  <si>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</si>
  <si>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</si>
  <si>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</si>
  <si>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</si>
  <si>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</si>
  <si>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</si>
  <si>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</si>
  <si>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</si>
  <si>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</si>
  <si>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</si>
  <si>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</si>
  <si>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</si>
  <si>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</si>
  <si>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</si>
  <si>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</si>
  <si>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</si>
  <si>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</si>
  <si>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</si>
  <si>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</si>
  <si>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</si>
  <si>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</si>
  <si>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</si>
  <si>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</si>
  <si>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</si>
  <si>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</si>
  <si>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</si>
  <si>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</si>
  <si>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</si>
  <si>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</si>
  <si>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</si>
  <si>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</si>
  <si>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</si>
  <si>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</si>
  <si>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</si>
  <si>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</si>
  <si>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</si>
  <si>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</si>
  <si>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</si>
  <si>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</si>
  <si>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</si>
  <si>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</si>
  <si>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</si>
  <si>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</si>
  <si>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</si>
  <si>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</si>
  <si>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</si>
  <si>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</si>
  <si>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</si>
  <si>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</si>
  <si>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</si>
  <si>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</si>
  <si>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</si>
  <si>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</si>
  <si>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</si>
  <si>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</si>
  <si>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</si>
  <si>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</si>
  <si>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</si>
  <si>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</si>
  <si>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</si>
  <si>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</si>
  <si>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</si>
  <si>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</si>
  <si>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</si>
  <si>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</si>
  <si>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</si>
  <si>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</si>
  <si>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</si>
  <si>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</si>
  <si>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</si>
  <si>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</si>
  <si>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</si>
  <si>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</si>
  <si>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</si>
  <si>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</si>
  <si>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</si>
  <si>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</si>
  <si>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</si>
  <si>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</si>
  <si>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</si>
  <si>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</si>
  <si>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</si>
  <si>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</si>
  <si>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</si>
  <si>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</si>
  <si>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</si>
  <si>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</si>
  <si>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</si>
  <si>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</si>
  <si>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</si>
  <si>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</si>
  <si>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</si>
  <si>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</si>
  <si>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</si>
  <si>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</si>
  <si>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</si>
  <si>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</si>
  <si>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</si>
  <si>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</si>
  <si>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</si>
  <si>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</si>
  <si>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</si>
  <si>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</si>
  <si>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</si>
  <si>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</si>
  <si>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</si>
  <si>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</si>
  <si>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</si>
  <si>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</si>
  <si>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</si>
  <si>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</si>
  <si>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</si>
  <si>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</si>
  <si>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</si>
  <si>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</si>
  <si>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</si>
  <si>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</si>
  <si>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</si>
  <si>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</si>
  <si>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</si>
  <si>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</si>
  <si>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</si>
  <si>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</si>
  <si>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</si>
  <si>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</si>
  <si>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</si>
  <si>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</si>
  <si>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</si>
  <si>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</si>
  <si>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</si>
  <si>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</si>
  <si>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</si>
  <si>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</si>
  <si>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</si>
  <si>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</si>
  <si>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</si>
  <si>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</si>
  <si>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</si>
  <si>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</si>
  <si>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</si>
  <si>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</si>
  <si>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</si>
  <si>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</si>
  <si>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</si>
  <si>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</si>
  <si>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</si>
  <si>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</si>
  <si>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</si>
  <si>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</si>
  <si>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</si>
  <si>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</si>
  <si>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</si>
  <si>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</si>
  <si>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</si>
  <si>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</si>
  <si>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</si>
  <si>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</si>
  <si>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</si>
  <si>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</si>
  <si>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</si>
  <si>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</si>
  <si>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</si>
  <si>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</si>
  <si>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</si>
  <si>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</si>
  <si>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</si>
  <si>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</si>
  <si>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</si>
  <si>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</si>
  <si>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</si>
  <si>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</si>
  <si>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</si>
  <si>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</si>
  <si>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</si>
  <si>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</si>
  <si>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</si>
  <si>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</si>
  <si>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</si>
  <si>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</si>
  <si>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</si>
  <si>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</si>
  <si>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</si>
  <si>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</si>
  <si>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</si>
  <si>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</si>
  <si>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</si>
  <si>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</si>
  <si>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</si>
  <si>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</si>
  <si>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</si>
  <si>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</si>
  <si>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</si>
  <si>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</si>
  <si>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</si>
  <si>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</si>
  <si>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</si>
  <si>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</si>
  <si>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</si>
  <si>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</si>
  <si>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</si>
  <si>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</si>
  <si>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</si>
  <si>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</si>
  <si>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</si>
  <si>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</si>
  <si>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</si>
  <si>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</si>
  <si>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</si>
  <si>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</si>
  <si>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</si>
  <si>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</si>
  <si>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</si>
  <si>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</si>
  <si>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</si>
  <si>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</si>
  <si>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</si>
  <si>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</si>
  <si>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</si>
  <si>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</si>
  <si>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</si>
  <si>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</si>
  <si>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</si>
  <si>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</si>
  <si>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</si>
  <si>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</si>
  <si>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</si>
  <si>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</si>
  <si>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</si>
  <si>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</si>
  <si>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</si>
  <si>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</si>
  <si>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</si>
  <si>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</si>
  <si>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</si>
  <si>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</si>
  <si>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</si>
  <si>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</si>
  <si>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</si>
  <si>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</si>
  <si>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</si>
  <si>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</si>
  <si>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</si>
  <si>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</si>
  <si>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</si>
  <si>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</si>
  <si>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</si>
  <si>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</si>
  <si>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</si>
  <si>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</si>
  <si>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</si>
  <si>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</si>
  <si>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</si>
  <si>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</si>
  <si>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</si>
  <si>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</si>
  <si>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</si>
  <si>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</si>
  <si>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</si>
  <si>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</si>
  <si>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</si>
  <si>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</si>
  <si>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</si>
  <si>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</si>
  <si>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</si>
  <si>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</si>
  <si>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</si>
  <si>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</si>
  <si>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</si>
  <si>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</si>
  <si>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</si>
  <si>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</si>
  <si>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</si>
  <si>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</si>
  <si>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</si>
  <si>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</si>
  <si>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</si>
  <si>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</si>
  <si>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</si>
  <si>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</si>
  <si>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</si>
  <si>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</si>
  <si>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</si>
  <si>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</si>
  <si>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</si>
  <si>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</si>
  <si>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</si>
  <si>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</si>
  <si>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</si>
  <si>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</si>
  <si>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</si>
  <si>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</si>
  <si>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</si>
  <si>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</si>
  <si>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</si>
  <si>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</si>
  <si>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</si>
  <si>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</si>
  <si>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</si>
  <si>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</si>
  <si>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</si>
  <si>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</si>
  <si>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</si>
  <si>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</si>
  <si>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</si>
  <si>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</si>
  <si>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</si>
  <si>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</si>
  <si>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</si>
  <si>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</si>
  <si>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</si>
  <si>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</si>
  <si>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</si>
  <si>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</si>
  <si>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</si>
  <si>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</si>
  <si>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</si>
  <si>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</si>
  <si>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</si>
  <si>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</si>
  <si>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</si>
  <si>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</si>
  <si>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</si>
  <si>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</si>
  <si>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</si>
  <si>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</si>
  <si>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</si>
  <si>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</si>
  <si>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</si>
  <si>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</si>
  <si>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</si>
  <si>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</si>
  <si>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</si>
  <si>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</si>
  <si>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</si>
  <si>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</si>
  <si>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</si>
  <si>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</si>
  <si>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</si>
  <si>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</si>
  <si>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</si>
  <si>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</si>
  <si>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</si>
  <si>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</si>
  <si>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</si>
  <si>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</si>
  <si>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</si>
  <si>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</si>
  <si>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</si>
  <si>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</si>
  <si>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</si>
  <si>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</si>
  <si>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</si>
  <si>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</si>
  <si>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</si>
  <si>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</si>
  <si>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</si>
  <si>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</si>
  <si>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</si>
  <si>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</si>
  <si>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</si>
  <si>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</si>
  <si>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</si>
  <si>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</si>
  <si>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</si>
  <si>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</si>
  <si>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</si>
  <si>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</si>
  <si>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</si>
  <si>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</si>
  <si>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</si>
  <si>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</si>
  <si>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</si>
  <si>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</si>
  <si>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</si>
  <si>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</si>
  <si>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</si>
  <si>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</si>
  <si>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</si>
  <si>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</si>
  <si>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</si>
  <si>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</si>
  <si>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</si>
  <si>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</si>
  <si>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</si>
  <si>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</si>
  <si>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</si>
  <si>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</si>
  <si>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</si>
  <si>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</si>
  <si>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</si>
  <si>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</si>
  <si>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</si>
  <si>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</si>
  <si>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</si>
  <si>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</si>
  <si>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</si>
  <si>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</si>
  <si>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</si>
  <si>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</si>
  <si>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</si>
  <si>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</si>
  <si>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</si>
  <si>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</si>
  <si>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</si>
  <si>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</si>
  <si>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</si>
  <si>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</si>
  <si>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</si>
  <si>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</si>
  <si>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</si>
  <si>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</si>
  <si>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</si>
  <si>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</si>
  <si>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</si>
  <si>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</si>
  <si>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</si>
  <si>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</si>
  <si>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</si>
  <si>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</si>
  <si>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</si>
  <si>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</si>
  <si>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</si>
  <si>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</si>
  <si>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</si>
  <si>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</si>
  <si>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</si>
  <si>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</si>
  <si>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</si>
  <si>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</si>
  <si>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</si>
  <si>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</si>
  <si>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</si>
  <si>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</si>
  <si>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</si>
  <si>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</si>
  <si>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</si>
  <si>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</si>
  <si>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</si>
  <si>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</si>
  <si>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</si>
  <si>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</si>
  <si>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</si>
  <si>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</si>
  <si>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</si>
  <si>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</si>
  <si>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</si>
  <si>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</si>
  <si>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</si>
  <si>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</si>
  <si>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</si>
  <si>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</si>
  <si>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</si>
  <si>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</si>
  <si>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</si>
  <si>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</si>
  <si>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</si>
  <si>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</si>
  <si>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</si>
  <si>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</si>
  <si>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</si>
  <si>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</si>
  <si>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</si>
  <si>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</si>
  <si>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</si>
  <si>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</si>
  <si>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</si>
  <si>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</si>
  <si>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</si>
  <si>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</si>
  <si>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</si>
  <si>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</si>
  <si>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</si>
  <si>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</si>
  <si>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</si>
  <si>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</si>
  <si>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</si>
  <si>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</si>
  <si>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</si>
  <si>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</si>
  <si>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</si>
  <si>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</si>
  <si>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</si>
  <si>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</si>
  <si>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</si>
  <si>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</si>
  <si>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</si>
  <si>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</si>
  <si>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</si>
  <si>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</si>
  <si>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</si>
  <si>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</si>
  <si>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</si>
  <si>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</si>
  <si>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</si>
  <si>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</si>
  <si>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</si>
  <si>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</si>
  <si>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</si>
  <si>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</si>
  <si>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</si>
  <si>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</si>
  <si>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</si>
  <si>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</si>
  <si>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</si>
  <si>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</si>
  <si>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</si>
  <si>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</si>
  <si>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</si>
  <si>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</si>
  <si>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</si>
  <si>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</si>
  <si>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</si>
  <si>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</si>
  <si>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</si>
  <si>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</si>
  <si>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</si>
  <si>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</si>
  <si>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</si>
  <si>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</si>
  <si>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</si>
  <si>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</si>
  <si>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</si>
  <si>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</si>
  <si>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</si>
  <si>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</si>
  <si>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</si>
  <si>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</si>
  <si>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</si>
  <si>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</si>
  <si>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</si>
  <si>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</si>
  <si>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</si>
  <si>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</si>
  <si>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</si>
  <si>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</si>
  <si>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</si>
  <si>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</si>
  <si>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</si>
  <si>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</si>
  <si>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</si>
  <si>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</si>
  <si>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</si>
  <si>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</si>
  <si>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</si>
  <si>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</si>
  <si>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</si>
  <si>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</si>
  <si>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</si>
  <si>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</si>
  <si>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</si>
  <si>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</si>
  <si>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</si>
  <si>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</si>
  <si>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</si>
  <si>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</si>
  <si>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</si>
  <si>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</si>
  <si>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</si>
  <si>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</si>
  <si>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</si>
  <si>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</si>
  <si>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</si>
  <si>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</si>
  <si>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</si>
  <si>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</si>
  <si>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</si>
  <si>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</si>
  <si>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</si>
  <si>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</si>
  <si>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</si>
  <si>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</si>
  <si>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</si>
  <si>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</si>
  <si>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</si>
  <si>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</si>
  <si>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</si>
  <si>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</si>
  <si>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</si>
  <si>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</si>
  <si>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</si>
  <si>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</si>
  <si>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</si>
  <si>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</si>
  <si>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</si>
  <si>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</si>
  <si>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</si>
  <si>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</si>
  <si>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</si>
  <si>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</si>
  <si>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</si>
  <si>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</si>
  <si>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</si>
  <si>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</si>
  <si>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</si>
  <si>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</si>
  <si>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</si>
  <si>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</si>
  <si>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</si>
  <si>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</si>
  <si>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</si>
  <si>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</si>
  <si>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</si>
  <si>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</si>
  <si>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</si>
  <si>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</si>
  <si>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</si>
  <si>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</si>
  <si>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</si>
  <si>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</si>
  <si>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</si>
  <si>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</si>
  <si>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</si>
  <si>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</si>
  <si>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</si>
  <si>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</si>
  <si>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</si>
  <si>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</si>
  <si>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</si>
  <si>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</si>
  <si>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</si>
  <si>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</si>
  <si>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</si>
  <si>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</si>
  <si>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</si>
  <si>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</si>
  <si>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</si>
  <si>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</si>
  <si>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</si>
  <si>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</si>
  <si>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</si>
  <si>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</si>
  <si>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</si>
  <si>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</si>
  <si>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</si>
  <si>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</si>
  <si>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</si>
  <si>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</si>
  <si>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</si>
  <si>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</si>
  <si>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</si>
  <si>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</si>
  <si>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</si>
  <si>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</si>
  <si>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</si>
  <si>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</si>
  <si>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</si>
  <si>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</si>
  <si>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</si>
  <si>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</si>
  <si>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</si>
  <si>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</si>
  <si>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</si>
  <si>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</si>
  <si>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</si>
  <si>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</si>
  <si>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</si>
  <si>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</si>
  <si>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</si>
  <si>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</si>
  <si>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</si>
  <si>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</si>
  <si>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</si>
  <si>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</si>
  <si>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</si>
  <si>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</si>
  <si>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</si>
  <si>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</si>
  <si>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</si>
  <si>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</si>
  <si>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</si>
  <si>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</si>
  <si>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</si>
  <si>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</si>
  <si>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</si>
  <si>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</si>
  <si>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</si>
  <si>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</si>
  <si>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</si>
  <si>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</si>
  <si>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</si>
  <si>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</si>
  <si>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</si>
  <si>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</si>
  <si>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</si>
  <si>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</si>
  <si>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</si>
  <si>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</si>
  <si>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</si>
  <si>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</si>
  <si>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</si>
  <si>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</si>
  <si>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</si>
  <si>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</si>
  <si>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</si>
  <si>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</si>
  <si>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</si>
  <si>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</si>
  <si>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</si>
  <si>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</si>
  <si>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</si>
  <si>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</si>
  <si>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</si>
  <si>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</si>
  <si>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</si>
  <si>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</si>
  <si>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</si>
  <si>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</si>
  <si>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</si>
  <si>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</si>
  <si>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</si>
  <si>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</si>
  <si>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</si>
  <si>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</si>
  <si>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</si>
  <si>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</si>
  <si>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</si>
  <si>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</si>
  <si>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</si>
  <si>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</si>
  <si>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</si>
  <si>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</si>
  <si>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</si>
  <si>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</si>
  <si>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</si>
  <si>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</si>
  <si>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</si>
  <si>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</si>
  <si>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</si>
  <si>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</si>
  <si>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</si>
  <si>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</si>
  <si>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</si>
  <si>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</si>
  <si>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</si>
  <si>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</si>
  <si>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</si>
  <si>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</si>
  <si>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</si>
  <si>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</si>
  <si>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</si>
  <si>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</si>
  <si>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</si>
  <si>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</si>
  <si>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</si>
  <si>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</si>
  <si>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</si>
  <si>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</si>
  <si>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</si>
  <si>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</si>
  <si>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</si>
  <si>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</si>
  <si>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</si>
  <si>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</si>
  <si>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</si>
  <si>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</si>
  <si>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</si>
  <si>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</si>
  <si>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</si>
  <si>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</si>
  <si>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</si>
  <si>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</si>
  <si>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</si>
  <si>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</si>
  <si>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</si>
  <si>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</si>
  <si>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</si>
  <si>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</si>
  <si>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</si>
  <si>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</si>
  <si>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</si>
  <si>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</si>
  <si>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</si>
  <si>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</si>
  <si>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</si>
  <si>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</si>
  <si>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</si>
  <si>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</si>
  <si>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</si>
  <si>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</si>
  <si>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</si>
  <si>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</si>
  <si>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</si>
  <si>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</si>
  <si>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</si>
  <si>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</si>
  <si>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</si>
  <si>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</si>
  <si>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</si>
  <si>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</si>
  <si>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</si>
  <si>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</si>
  <si>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</si>
  <si>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</si>
  <si>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</si>
  <si>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</si>
  <si>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</si>
  <si>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</si>
  <si>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</si>
  <si>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</si>
  <si>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</si>
  <si>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</si>
  <si>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</si>
  <si>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</si>
  <si>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</si>
  <si>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</si>
  <si>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</si>
  <si>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</si>
  <si>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</si>
  <si>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</si>
  <si>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</si>
  <si>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</si>
  <si>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</si>
  <si>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</si>
  <si>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</si>
  <si>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</si>
  <si>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</si>
  <si>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</si>
  <si>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</si>
  <si>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</si>
  <si>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</si>
  <si>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</si>
  <si>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</si>
  <si>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</si>
  <si>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</si>
  <si>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</si>
  <si>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</si>
  <si>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</si>
  <si>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</si>
  <si>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</si>
  <si>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</si>
  <si>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</si>
  <si>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</si>
  <si>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</si>
  <si>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</si>
  <si>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</si>
  <si>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</si>
  <si>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</si>
  <si>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</si>
  <si>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</si>
  <si>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</si>
  <si>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</si>
  <si>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</si>
  <si>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</si>
  <si>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</si>
  <si>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</si>
  <si>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</si>
  <si>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</si>
  <si>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</si>
  <si>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</si>
  <si>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</si>
  <si>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</si>
  <si>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</si>
  <si>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</si>
  <si>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</si>
  <si>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</si>
  <si>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</si>
  <si>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</si>
  <si>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</si>
  <si>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</si>
  <si>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</si>
  <si>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</si>
  <si>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</si>
  <si>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</si>
  <si>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</si>
  <si>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</si>
  <si>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</si>
  <si>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</si>
  <si>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</si>
  <si>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</si>
  <si>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</si>
  <si>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</si>
  <si>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</si>
  <si>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</si>
  <si>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</si>
  <si>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</si>
  <si>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</si>
  <si>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</si>
  <si>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</si>
  <si>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</si>
  <si>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</si>
  <si>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</si>
  <si>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</si>
  <si>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</si>
  <si>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</si>
  <si>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</si>
  <si>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</si>
  <si>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</si>
  <si>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</si>
  <si>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</si>
  <si>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</si>
  <si>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</si>
  <si>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</si>
  <si>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</si>
  <si>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</si>
  <si>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</si>
  <si>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</si>
  <si>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</si>
  <si>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</si>
  <si>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</si>
  <si>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</si>
  <si>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</si>
  <si>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</si>
  <si>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</si>
  <si>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</si>
  <si>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</si>
  <si>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</si>
  <si>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</si>
  <si>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</si>
  <si>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</si>
  <si>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</si>
  <si>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</si>
  <si>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</si>
  <si>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</si>
  <si>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</si>
  <si>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</si>
  <si>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</si>
  <si>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</si>
  <si>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</si>
  <si>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</si>
  <si>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</si>
  <si>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</si>
  <si>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</si>
  <si>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</si>
  <si>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</si>
  <si>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</si>
  <si>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</si>
  <si>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</si>
  <si>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</si>
  <si>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</si>
  <si>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</si>
  <si>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</si>
  <si>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</si>
  <si>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</si>
  <si>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</si>
  <si>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</si>
  <si>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</si>
  <si>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</si>
  <si>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</si>
  <si>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</si>
  <si>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</si>
  <si>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</si>
  <si>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</si>
  <si>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</si>
  <si>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</si>
  <si>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</si>
  <si>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</si>
  <si>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</si>
  <si>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</si>
  <si>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</si>
  <si>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</si>
  <si>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</si>
  <si>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</si>
  <si>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</si>
  <si>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</si>
  <si>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</si>
  <si>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</si>
  <si>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</si>
  <si>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</si>
  <si>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</si>
  <si>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</si>
  <si>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</si>
  <si>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</si>
  <si>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</si>
  <si>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</si>
  <si>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</si>
  <si>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</si>
  <si>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</si>
  <si>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</si>
  <si>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</si>
  <si>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</si>
  <si>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</si>
  <si>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</si>
  <si>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</si>
  <si>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</si>
  <si>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</si>
  <si>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</si>
  <si>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</si>
  <si>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</si>
  <si>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</si>
  <si>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</si>
  <si>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</si>
  <si>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</si>
  <si>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</si>
  <si>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</si>
  <si>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</si>
  <si>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</si>
  <si>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</si>
  <si>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</si>
  <si>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</si>
  <si>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</si>
  <si>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</si>
  <si>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</si>
  <si>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</si>
  <si>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</si>
  <si>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</si>
  <si>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</si>
  <si>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</si>
  <si>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</si>
  <si>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</si>
  <si>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</si>
  <si>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</si>
  <si>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</si>
  <si>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</si>
  <si>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</si>
  <si>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</si>
  <si>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</si>
  <si>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</si>
  <si>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</si>
  <si>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</si>
  <si>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</si>
  <si>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</si>
  <si>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</si>
  <si>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</si>
  <si>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</si>
  <si>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</si>
  <si>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</si>
  <si>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</si>
  <si>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</si>
  <si>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</si>
  <si>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</si>
  <si>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</si>
  <si>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</si>
  <si>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</si>
  <si>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</si>
  <si>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</si>
  <si>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</si>
  <si>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</si>
  <si>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</si>
  <si>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</si>
  <si>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</si>
  <si>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</si>
  <si>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</si>
  <si>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</si>
  <si>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</si>
  <si>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</si>
  <si>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</si>
  <si>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</si>
  <si>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</si>
  <si>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</si>
  <si>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</si>
  <si>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</si>
  <si>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</si>
  <si>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</si>
  <si>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</si>
  <si>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</si>
  <si>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</si>
  <si>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</si>
  <si>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</si>
  <si>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</si>
  <si>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</si>
  <si>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</si>
  <si>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</si>
  <si>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</si>
  <si>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</si>
  <si>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</si>
  <si>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</si>
  <si>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</si>
  <si>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</si>
  <si>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</si>
  <si>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</si>
  <si>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</si>
  <si>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</si>
  <si>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</si>
  <si>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</si>
  <si>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</si>
  <si>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</si>
  <si>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</si>
  <si>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</si>
  <si>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</si>
  <si>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</si>
  <si>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</si>
  <si>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</si>
  <si>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</si>
  <si>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</si>
  <si>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</si>
  <si>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</si>
  <si>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</si>
  <si>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</si>
  <si>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</si>
  <si>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</si>
  <si>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</si>
  <si>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</si>
  <si>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</si>
  <si>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</si>
  <si>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</si>
  <si>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</si>
  <si>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</si>
  <si>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</si>
  <si>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</si>
  <si>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</si>
  <si>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</si>
  <si>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</si>
  <si>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</si>
  <si>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</si>
  <si>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</si>
  <si>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</si>
  <si>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</si>
  <si>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</si>
  <si>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</si>
  <si>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</si>
  <si>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</si>
  <si>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</si>
  <si>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</si>
  <si>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</si>
  <si>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</si>
  <si>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</si>
  <si>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</si>
  <si>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</si>
  <si>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</si>
  <si>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</si>
  <si>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</si>
  <si>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</si>
  <si>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</si>
  <si>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</si>
  <si>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</si>
  <si>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</si>
  <si>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</si>
  <si>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</si>
  <si>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</si>
  <si>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</si>
  <si>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</si>
  <si>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</si>
  <si>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</si>
  <si>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</si>
  <si>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</si>
  <si>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</si>
  <si>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</si>
  <si>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</si>
  <si>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</si>
  <si>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</si>
  <si>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</si>
  <si>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</si>
  <si>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</si>
  <si>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</si>
  <si>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</si>
  <si>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</si>
  <si>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</si>
  <si>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</si>
  <si>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</si>
  <si>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</si>
  <si>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</si>
  <si>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</si>
  <si>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</si>
  <si>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</si>
  <si>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</si>
  <si>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</si>
  <si>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</si>
  <si>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</si>
  <si>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</si>
  <si>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</si>
  <si>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</si>
  <si>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</si>
  <si>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</si>
  <si>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</si>
  <si>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</si>
  <si>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</si>
  <si>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</si>
  <si>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</si>
  <si>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</si>
  <si>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</si>
  <si>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</si>
  <si>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</si>
  <si>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</si>
  <si>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</si>
  <si>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</si>
  <si>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</si>
  <si>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</si>
  <si>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</si>
  <si>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</si>
  <si>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</si>
  <si>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</si>
  <si>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</si>
  <si>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</si>
  <si>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</si>
  <si>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</si>
  <si>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</si>
  <si>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</si>
  <si>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</si>
  <si>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</si>
  <si>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</si>
  <si>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</si>
  <si>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</si>
  <si>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</si>
  <si>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</si>
  <si>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</si>
  <si>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</si>
  <si>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</si>
  <si>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</si>
  <si>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</si>
  <si>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</si>
  <si>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</si>
  <si>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</si>
  <si>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</si>
  <si>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</si>
  <si>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</si>
  <si>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</si>
  <si>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</si>
  <si>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</si>
  <si>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</si>
  <si>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</si>
  <si>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</si>
  <si>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</si>
  <si>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</si>
  <si>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</si>
  <si>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</si>
  <si>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</si>
  <si>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</si>
  <si>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</si>
  <si>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</si>
  <si>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</si>
  <si>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</si>
  <si>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</si>
  <si>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</si>
  <si>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</si>
  <si>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</si>
  <si>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</si>
  <si>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</si>
  <si>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</si>
  <si>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</si>
  <si>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</si>
  <si>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</si>
  <si>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</si>
  <si>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</si>
  <si>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</si>
  <si>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</si>
  <si>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</si>
  <si>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</si>
  <si>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</si>
  <si>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</si>
  <si>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</si>
  <si>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</si>
  <si>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</si>
  <si>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</si>
  <si>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</si>
  <si>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</si>
  <si>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</si>
  <si>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</si>
  <si>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</si>
  <si>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</si>
  <si>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</si>
  <si>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</si>
  <si>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</si>
  <si>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</si>
  <si>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</si>
  <si>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</si>
  <si>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</si>
  <si>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</si>
  <si>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</si>
  <si>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</si>
  <si>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</si>
  <si>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</si>
  <si>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</si>
  <si>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</si>
  <si>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</si>
  <si>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</si>
  <si>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</si>
  <si>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</si>
  <si>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</si>
  <si>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</si>
  <si>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</si>
  <si>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</si>
  <si>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</si>
  <si>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</si>
  <si>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</si>
  <si>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</si>
  <si>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</si>
  <si>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</si>
  <si>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</si>
  <si>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</si>
  <si>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</si>
  <si>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</si>
  <si>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</si>
  <si>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</si>
  <si>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</si>
  <si>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</si>
  <si>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</si>
  <si>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</si>
  <si>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</si>
  <si>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</si>
  <si>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</si>
  <si>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</si>
  <si>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</si>
  <si>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</si>
  <si>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</si>
  <si>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</si>
  <si>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</si>
  <si>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</si>
  <si>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</si>
  <si>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</si>
  <si>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</si>
  <si>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</si>
  <si>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</si>
  <si>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</si>
  <si>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</si>
  <si>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</si>
  <si>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</si>
  <si>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</si>
  <si>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</si>
  <si>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</si>
  <si>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</si>
  <si>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</si>
  <si>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</si>
  <si>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</si>
  <si>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</si>
  <si>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</si>
  <si>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</si>
  <si>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</si>
  <si>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</si>
  <si>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</si>
  <si>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</si>
  <si>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</si>
  <si>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</si>
  <si>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</si>
  <si>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</si>
  <si>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</si>
  <si>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</si>
  <si>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</si>
  <si>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</si>
  <si>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</si>
  <si>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</si>
  <si>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</si>
  <si>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</si>
  <si>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</si>
  <si>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</si>
  <si>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</si>
  <si>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</si>
  <si>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</si>
  <si>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</si>
  <si>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</si>
  <si>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</si>
  <si>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</si>
  <si>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</si>
  <si>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</si>
  <si>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</si>
  <si>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</si>
  <si>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</si>
  <si>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</si>
  <si>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</si>
  <si>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</si>
  <si>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</si>
  <si>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</si>
  <si>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</si>
  <si>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</si>
  <si>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</si>
  <si>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</si>
  <si>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</si>
  <si>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</si>
  <si>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</si>
  <si>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</si>
  <si>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</si>
  <si>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</si>
  <si>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</si>
  <si>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</si>
  <si>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</si>
  <si>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</si>
  <si>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</si>
  <si>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</si>
  <si>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</si>
  <si>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</si>
  <si>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</si>
  <si>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</si>
  <si>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</si>
  <si>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</si>
  <si>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</si>
  <si>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</si>
  <si>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</si>
  <si>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</si>
  <si>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</si>
  <si>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</si>
  <si>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</si>
  <si>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</si>
  <si>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</si>
  <si>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</si>
  <si>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</si>
  <si>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</si>
  <si>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</si>
  <si>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</si>
  <si>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</si>
  <si>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</si>
  <si>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</si>
  <si>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</si>
  <si>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</si>
  <si>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</si>
  <si>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</si>
  <si>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</si>
  <si>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</si>
  <si>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</si>
  <si>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</si>
  <si>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</si>
  <si>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</si>
  <si>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</si>
  <si>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</si>
  <si>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</si>
  <si>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</si>
  <si>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</si>
  <si>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</si>
  <si>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</si>
  <si>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</si>
  <si>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</si>
  <si>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</si>
  <si>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</si>
  <si>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</si>
  <si>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</si>
  <si>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</si>
  <si>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</si>
  <si>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</si>
  <si>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</si>
  <si>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</si>
  <si>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</si>
  <si>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</si>
  <si>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</si>
  <si>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</si>
  <si>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</si>
  <si>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</si>
  <si>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</si>
  <si>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</si>
  <si>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</si>
  <si>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</si>
  <si>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</si>
  <si>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</si>
  <si>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</si>
  <si>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</si>
  <si>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</si>
  <si>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</si>
  <si>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</si>
  <si>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</si>
  <si>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</si>
  <si>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</si>
  <si>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</si>
  <si>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</si>
  <si>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</si>
  <si>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</si>
  <si>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</si>
  <si>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</si>
  <si>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</si>
  <si>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</si>
  <si>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</si>
  <si>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</si>
  <si>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</si>
  <si>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</si>
  <si>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</si>
  <si>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</si>
  <si>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</si>
  <si>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</si>
  <si>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</si>
  <si>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</si>
  <si>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</si>
  <si>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</si>
  <si>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</si>
  <si>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</si>
  <si>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</si>
  <si>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</si>
  <si>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</si>
  <si>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</si>
  <si>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</si>
  <si>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</si>
  <si>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</si>
  <si>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</si>
  <si>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</si>
  <si>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</si>
  <si>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</si>
  <si>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</si>
  <si>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</si>
  <si>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</si>
  <si>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</si>
  <si>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</si>
  <si>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</si>
  <si>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</si>
  <si>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</si>
  <si>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</si>
  <si>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</si>
  <si>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</si>
  <si>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</si>
  <si>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</si>
  <si>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</si>
  <si>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</si>
  <si>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</si>
  <si>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</si>
  <si>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</si>
  <si>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</si>
  <si>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</si>
  <si>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</si>
  <si>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</si>
  <si>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</si>
  <si>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</si>
  <si>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</si>
  <si>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</si>
  <si>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</si>
  <si>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</si>
  <si>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</si>
  <si>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</si>
  <si>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</si>
  <si>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</si>
  <si>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</si>
  <si>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</si>
  <si>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</si>
  <si>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</si>
  <si>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</si>
  <si>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</si>
  <si>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</si>
  <si>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</si>
  <si>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</si>
  <si>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</si>
  <si>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</si>
  <si>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</si>
  <si>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</si>
  <si>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</si>
  <si>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</si>
  <si>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</si>
  <si>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</si>
  <si>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</si>
  <si>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</si>
  <si>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</si>
  <si>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</si>
  <si>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</si>
  <si>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</si>
  <si>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</si>
  <si>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</si>
  <si>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</si>
  <si>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</si>
  <si>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</si>
  <si>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</si>
  <si>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</si>
  <si>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</si>
  <si>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</si>
  <si>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</si>
  <si>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</si>
  <si>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</si>
  <si>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</si>
  <si>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</si>
  <si>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</si>
  <si>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</si>
  <si>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</si>
  <si>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</si>
  <si>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</si>
  <si>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</si>
  <si>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</si>
  <si>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</si>
  <si>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</si>
  <si>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</si>
  <si>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</si>
  <si>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</si>
  <si>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</si>
  <si>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</si>
  <si>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</si>
  <si>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</si>
  <si>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</si>
  <si>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</si>
  <si>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</si>
  <si>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</si>
  <si>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</si>
  <si>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</si>
  <si>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</si>
  <si>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</si>
  <si>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</si>
  <si>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</si>
  <si>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</si>
  <si>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</si>
  <si>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</si>
  <si>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</si>
  <si>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</si>
  <si>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</si>
  <si>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</si>
  <si>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</si>
  <si>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</si>
  <si>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</si>
  <si>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</si>
  <si>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</si>
  <si>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</si>
  <si>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</si>
  <si>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</si>
  <si>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</si>
  <si>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</si>
  <si>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</si>
  <si>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</si>
  <si>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</si>
  <si>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</si>
  <si>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</si>
  <si>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</si>
  <si>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</si>
  <si>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</si>
  <si>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</si>
  <si>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</si>
  <si>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</si>
  <si>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</si>
  <si>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</si>
  <si>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</si>
  <si>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</si>
  <si>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</si>
  <si>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</si>
  <si>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</si>
  <si>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</si>
  <si>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</si>
  <si>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</si>
  <si>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</si>
  <si>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</si>
  <si>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</si>
  <si>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</si>
  <si>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</si>
  <si>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</si>
  <si>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</si>
  <si>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</si>
  <si>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</si>
  <si>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</si>
  <si>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</si>
  <si>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</si>
  <si>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</si>
  <si>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</si>
  <si>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</si>
  <si>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</si>
  <si>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</si>
  <si>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</si>
  <si>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</si>
  <si>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</si>
  <si>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</si>
  <si>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</si>
  <si>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</si>
  <si>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</si>
  <si>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</si>
  <si>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</si>
  <si>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</si>
  <si>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</si>
  <si>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</si>
  <si>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</si>
  <si>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</si>
  <si>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</si>
  <si>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</si>
  <si>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</si>
  <si>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</si>
  <si>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</si>
  <si>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</si>
  <si>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</si>
  <si>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</si>
  <si>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</si>
  <si>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</si>
  <si>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</si>
  <si>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</si>
  <si>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</si>
  <si>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</si>
  <si>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</si>
  <si>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</si>
  <si>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</si>
  <si>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</si>
  <si>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</si>
  <si>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</si>
  <si>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</si>
  <si>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</si>
  <si>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</si>
  <si>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</si>
  <si>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</si>
  <si>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</si>
  <si>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</si>
  <si>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</si>
  <si>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</si>
  <si>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</si>
  <si>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</si>
  <si>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</si>
  <si>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</si>
  <si>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</si>
  <si>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</si>
  <si>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</si>
  <si>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</si>
  <si>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</si>
  <si>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</si>
  <si>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</si>
  <si>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</si>
  <si>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</si>
  <si>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</si>
  <si>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</si>
  <si>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</si>
  <si>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</si>
  <si>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</si>
  <si>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</si>
  <si>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</si>
  <si>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</si>
  <si>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</si>
  <si>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</si>
  <si>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</si>
  <si>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</si>
  <si>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</si>
  <si>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</si>
  <si>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</si>
  <si>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</si>
  <si>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</si>
  <si>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</si>
  <si>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</si>
  <si>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</si>
  <si>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</si>
  <si>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</si>
  <si>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</si>
  <si>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</si>
  <si>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</si>
  <si>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</si>
  <si>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</si>
  <si>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</si>
  <si>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</si>
  <si>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</si>
  <si>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</si>
  <si>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</si>
  <si>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</si>
  <si>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</si>
  <si>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</si>
  <si>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</si>
  <si>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</si>
  <si>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</si>
  <si>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</si>
  <si>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</si>
  <si>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</si>
  <si>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</si>
  <si>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</si>
  <si>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</si>
  <si>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</si>
  <si>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</si>
  <si>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</si>
  <si>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</si>
  <si>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</si>
  <si>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</si>
  <si>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</si>
  <si>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</si>
  <si>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</si>
  <si>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</si>
  <si>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</si>
  <si>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</si>
  <si>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</si>
  <si>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</si>
  <si>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</si>
  <si>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</si>
  <si>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</si>
  <si>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</si>
  <si>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</si>
  <si>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</si>
  <si>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</si>
  <si>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</si>
  <si>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</si>
  <si>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</si>
  <si>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</si>
  <si>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</si>
  <si>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</si>
  <si>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</si>
  <si>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</si>
  <si>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</si>
  <si>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</si>
  <si>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</si>
  <si>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</si>
  <si>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</si>
  <si>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</si>
  <si>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</si>
  <si>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</si>
  <si>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</si>
  <si>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</si>
  <si>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</si>
  <si>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</si>
  <si>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</si>
  <si>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</si>
  <si>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</si>
  <si>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</si>
  <si>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</si>
  <si>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</si>
  <si>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</si>
  <si>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</si>
  <si>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</si>
  <si>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</si>
  <si>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</si>
  <si>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</si>
  <si>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</si>
  <si>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</si>
  <si>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</si>
  <si>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</si>
  <si>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</si>
  <si>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</si>
  <si>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</si>
  <si>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</si>
  <si>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</si>
  <si>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</si>
  <si>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</si>
  <si>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</si>
  <si>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</si>
  <si>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</si>
  <si>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</si>
  <si>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</si>
  <si>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</si>
  <si>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</si>
  <si>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</si>
  <si>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</si>
  <si>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</si>
  <si>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</si>
  <si>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</si>
  <si>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</si>
  <si>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</si>
  <si>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</si>
  <si>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</si>
  <si>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</si>
  <si>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</si>
  <si>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</si>
  <si>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</si>
  <si>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</si>
  <si>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</si>
  <si>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</si>
  <si>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</si>
  <si>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</si>
  <si>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</si>
  <si>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</si>
  <si>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</si>
  <si>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</si>
  <si>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</si>
  <si>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</si>
  <si>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</si>
  <si>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</si>
  <si>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</si>
  <si>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</si>
  <si>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</si>
  <si>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</si>
  <si>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</si>
  <si>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</si>
  <si>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</si>
  <si>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</si>
  <si>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</si>
  <si>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</si>
  <si>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</si>
  <si>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</si>
  <si>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</si>
  <si>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</si>
  <si>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</si>
  <si>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</si>
  <si>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</si>
  <si>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</si>
  <si>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</si>
  <si>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</si>
  <si>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</si>
  <si>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</si>
  <si>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</si>
  <si>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</si>
  <si>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</si>
  <si>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</si>
  <si>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</si>
  <si>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</si>
  <si>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</si>
  <si>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</si>
  <si>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</si>
  <si>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</si>
  <si>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</si>
  <si>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</si>
  <si>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</si>
  <si>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</si>
  <si>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</si>
  <si>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</si>
  <si>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</si>
  <si>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</si>
  <si>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</si>
  <si>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</si>
  <si>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</si>
  <si>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</si>
  <si>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</si>
  <si>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</si>
  <si>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</si>
  <si>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</si>
  <si>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</si>
  <si>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</si>
  <si>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</si>
  <si>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</si>
  <si>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</si>
  <si>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</si>
  <si>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</si>
  <si>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</si>
  <si>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</si>
  <si>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</si>
  <si>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</si>
  <si>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</si>
  <si>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</si>
  <si>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</si>
  <si>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</si>
  <si>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</si>
  <si>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</si>
  <si>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</si>
  <si>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</si>
  <si>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</si>
  <si>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</si>
  <si>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</si>
  <si>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</si>
  <si>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</si>
  <si>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</si>
  <si>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</si>
  <si>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</si>
  <si>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</si>
  <si>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</si>
  <si>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</si>
  <si>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</si>
  <si>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</si>
  <si>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</si>
  <si>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</si>
  <si>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</si>
  <si>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</si>
  <si>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</si>
  <si>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</si>
  <si>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</si>
  <si>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</si>
  <si>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</si>
  <si>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</si>
  <si>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</si>
  <si>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</si>
  <si>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</si>
  <si>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</si>
  <si>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</si>
  <si>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</si>
  <si>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</si>
  <si>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</si>
  <si>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</si>
  <si>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</si>
  <si>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</si>
  <si>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</si>
  <si>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</si>
  <si>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</si>
  <si>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</si>
  <si>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</si>
  <si>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</si>
  <si>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</si>
  <si>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</si>
  <si>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</si>
  <si>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</si>
  <si>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</si>
  <si>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</si>
  <si>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</si>
  <si>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</si>
  <si>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</si>
  <si>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</si>
  <si>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</si>
  <si>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</si>
  <si>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</si>
  <si>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</si>
  <si>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</si>
  <si>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</si>
  <si>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</si>
  <si>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</si>
  <si>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</si>
  <si>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</si>
  <si>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</si>
  <si>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</si>
  <si>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</si>
  <si>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</si>
  <si>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</si>
  <si>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</si>
  <si>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</si>
  <si>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</si>
  <si>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</si>
  <si>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</si>
  <si>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</si>
  <si>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</si>
  <si>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</si>
  <si>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</si>
  <si>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</si>
  <si>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</si>
  <si>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</si>
  <si>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</si>
  <si>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</si>
  <si>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</si>
  <si>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</si>
  <si>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</si>
  <si>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</si>
  <si>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</si>
  <si>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</si>
  <si>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</si>
  <si>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</si>
  <si>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</si>
  <si>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</si>
  <si>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</si>
  <si>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</si>
  <si>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</si>
  <si>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</si>
  <si>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</si>
  <si>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</si>
  <si>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</si>
  <si>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</si>
  <si>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</si>
  <si>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</si>
  <si>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</si>
  <si>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</si>
  <si>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</si>
  <si>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</si>
  <si>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</si>
  <si>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</si>
  <si>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</si>
  <si>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</si>
  <si>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</si>
  <si>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</si>
  <si>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</si>
  <si>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</si>
  <si>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</si>
  <si>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</si>
  <si>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</si>
  <si>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</si>
  <si>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</si>
  <si>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</si>
  <si>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</si>
  <si>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</si>
  <si>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</si>
  <si>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</si>
  <si>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</si>
  <si>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</si>
  <si>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</si>
  <si>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</si>
  <si>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</si>
  <si>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</si>
  <si>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</si>
  <si>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</si>
  <si>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</si>
  <si>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</si>
  <si>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</si>
  <si>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</si>
  <si>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</si>
  <si>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</si>
  <si>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</si>
  <si>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</si>
  <si>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</si>
  <si>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</si>
  <si>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</si>
  <si>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</si>
  <si>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</si>
  <si>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</si>
  <si>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</si>
  <si>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</si>
  <si>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</si>
  <si>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</si>
  <si>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</si>
  <si>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</si>
  <si>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</si>
  <si>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</si>
  <si>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</si>
  <si>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</si>
  <si>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</si>
  <si>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</si>
  <si>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</si>
  <si>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</si>
  <si>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</si>
  <si>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</si>
  <si>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</si>
  <si>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</si>
  <si>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</si>
  <si>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</si>
  <si>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</si>
  <si>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</si>
  <si>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</si>
  <si>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</si>
  <si>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</si>
  <si>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</si>
  <si>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</si>
  <si>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</si>
  <si>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</si>
  <si>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</si>
  <si>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</si>
  <si>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</si>
  <si>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</si>
  <si>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</si>
  <si>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</si>
  <si>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</si>
  <si>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</si>
  <si>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</si>
  <si>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</si>
  <si>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</si>
  <si>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</si>
  <si>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</si>
  <si>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</si>
  <si>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</si>
  <si>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</si>
  <si>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</si>
  <si>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</si>
  <si>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</si>
  <si>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</si>
  <si>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</si>
  <si>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</si>
  <si>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</si>
  <si>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</si>
  <si>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</si>
  <si>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</si>
  <si>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</si>
  <si>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</si>
  <si>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</si>
  <si>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</si>
  <si>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</si>
  <si>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</si>
  <si>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</si>
  <si>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</si>
  <si>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</si>
  <si>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</si>
  <si>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</si>
  <si>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</si>
  <si>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</si>
  <si>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</si>
  <si>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</si>
  <si>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</si>
  <si>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</si>
  <si>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</si>
  <si>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</si>
  <si>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</si>
  <si>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</si>
  <si>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</si>
  <si>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</si>
  <si>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</si>
  <si>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</si>
  <si>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</si>
  <si>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</si>
  <si>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</si>
  <si>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</si>
  <si>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</si>
  <si>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</si>
  <si>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</si>
  <si>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</si>
  <si>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</si>
  <si>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</si>
  <si>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</si>
  <si>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</si>
  <si>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</si>
  <si>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</si>
  <si>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</si>
  <si>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</si>
  <si>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</si>
  <si>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</si>
  <si>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</si>
  <si>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</si>
  <si>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</si>
  <si>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</si>
  <si>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</si>
  <si>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</si>
  <si>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</si>
  <si>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</si>
  <si>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</si>
  <si>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</si>
  <si>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</si>
  <si>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</si>
  <si>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</si>
  <si>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</si>
  <si>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</si>
  <si>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</si>
  <si>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</si>
  <si>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</si>
  <si>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</si>
  <si>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</si>
  <si>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</si>
  <si>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</si>
  <si>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</si>
  <si>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</si>
  <si>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</si>
  <si>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</si>
  <si>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</si>
  <si>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</si>
  <si>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</si>
  <si>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</si>
  <si>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</si>
  <si>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</si>
  <si>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</si>
  <si>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</si>
  <si>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</si>
  <si>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</si>
  <si>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</si>
  <si>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</si>
  <si>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</si>
  <si>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</si>
  <si>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</si>
  <si>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</si>
  <si>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</si>
  <si>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</si>
  <si>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</si>
  <si>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</si>
  <si>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</si>
  <si>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</si>
  <si>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</si>
  <si>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</si>
  <si>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</si>
  <si>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</si>
  <si>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</si>
  <si>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</si>
  <si>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</si>
  <si>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</si>
  <si>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</si>
  <si>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</si>
  <si>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</si>
  <si>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</si>
  <si>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</si>
  <si>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</si>
  <si>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</si>
  <si>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</si>
  <si>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</si>
  <si>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</si>
  <si>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</si>
  <si>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</si>
  <si>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</si>
  <si>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</si>
  <si>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</si>
  <si>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</si>
  <si>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</si>
  <si>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</si>
  <si>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</si>
  <si>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</si>
  <si>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</si>
  <si>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</si>
  <si>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</si>
  <si>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</si>
  <si>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</si>
  <si>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</si>
  <si>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</si>
  <si>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</si>
  <si>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</si>
  <si>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</si>
  <si>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</si>
  <si>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</si>
  <si>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</si>
  <si>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</si>
  <si>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</si>
  <si>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</si>
  <si>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</si>
  <si>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</si>
  <si>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</si>
  <si>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</si>
  <si>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</si>
  <si>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</si>
  <si>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</si>
  <si>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</si>
  <si>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</si>
  <si>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</si>
  <si>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</si>
  <si>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</si>
  <si>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</si>
  <si>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</si>
  <si>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</si>
  <si>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</si>
  <si>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</si>
  <si>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</si>
  <si>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</si>
  <si>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</si>
  <si>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</si>
  <si>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</si>
  <si>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</si>
  <si>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</si>
  <si>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</si>
  <si>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</si>
  <si>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</si>
  <si>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</si>
  <si>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</si>
  <si>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</si>
  <si>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</si>
  <si>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</si>
  <si>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</si>
  <si>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</si>
  <si>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</si>
  <si>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</si>
  <si>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</si>
  <si>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</si>
  <si>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</si>
  <si>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</si>
  <si>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</si>
  <si>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</si>
  <si>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</si>
  <si>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</si>
  <si>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</si>
  <si>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</si>
  <si>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</si>
  <si>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</si>
  <si>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</si>
  <si>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</si>
  <si>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</si>
  <si>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</si>
  <si>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</si>
  <si>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</si>
  <si>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</si>
  <si>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</si>
  <si>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</si>
  <si>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</si>
  <si>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</si>
  <si>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</si>
  <si>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</si>
  <si>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</si>
  <si>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</si>
  <si>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</si>
  <si>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</si>
  <si>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</si>
  <si>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</si>
  <si>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</si>
  <si>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</si>
  <si>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</si>
  <si>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</si>
  <si>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</si>
  <si>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</si>
  <si>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</si>
  <si>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</si>
  <si>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</si>
  <si>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</si>
  <si>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</si>
  <si>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</si>
  <si>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</si>
  <si>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</si>
  <si>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</si>
  <si>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</si>
  <si>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</si>
  <si>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</si>
  <si>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</si>
  <si>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</si>
  <si>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</si>
  <si>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</si>
  <si>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</si>
  <si>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</si>
  <si>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</si>
  <si>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</si>
  <si>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</si>
  <si>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</si>
  <si>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</si>
  <si>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</si>
  <si>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</si>
  <si>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</si>
  <si>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</si>
  <si>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</si>
  <si>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</si>
  <si>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</si>
  <si>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</si>
  <si>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</si>
  <si>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</si>
  <si>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</si>
  <si>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</si>
  <si>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</si>
  <si>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</si>
  <si>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</si>
  <si>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</si>
  <si>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</si>
  <si>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</si>
  <si>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</si>
  <si>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</si>
  <si>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</si>
  <si>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</si>
  <si>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</si>
  <si>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</si>
  <si>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</si>
  <si>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</si>
  <si>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</si>
  <si>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</si>
  <si>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</si>
  <si>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</si>
  <si>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</si>
  <si>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</si>
  <si>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</si>
  <si>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</si>
  <si>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</si>
  <si>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</si>
  <si>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</si>
  <si>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</si>
  <si>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</si>
  <si>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</si>
  <si>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</si>
  <si>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</si>
  <si>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</si>
  <si>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</si>
  <si>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</si>
  <si>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</si>
  <si>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</si>
  <si>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</si>
  <si>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</si>
  <si>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</si>
  <si>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</si>
  <si>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</si>
  <si>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</si>
  <si>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</si>
  <si>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</si>
  <si>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</si>
  <si>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</si>
  <si>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</si>
  <si>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</si>
  <si>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</si>
  <si>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</si>
  <si>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</si>
  <si>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</si>
  <si>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</si>
  <si>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</si>
  <si>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</si>
  <si>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</si>
  <si>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</si>
  <si>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</si>
  <si>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</si>
  <si>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</si>
  <si>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</si>
  <si>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</si>
  <si>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</si>
  <si>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</si>
  <si>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</si>
  <si>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</si>
  <si>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</si>
  <si>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</si>
  <si>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</si>
  <si>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</si>
  <si>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</si>
  <si>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</si>
  <si>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</si>
  <si>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</si>
  <si>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</si>
  <si>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</si>
  <si>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</si>
  <si>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</si>
  <si>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</si>
  <si>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</si>
  <si>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</si>
  <si>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</si>
  <si>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</si>
  <si>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</si>
  <si>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</si>
  <si>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</si>
  <si>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</si>
  <si>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</si>
  <si>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</si>
  <si>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</si>
  <si>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</si>
  <si>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</si>
  <si>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</si>
  <si>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</si>
  <si>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</si>
  <si>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</si>
  <si>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</si>
  <si>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</si>
  <si>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</si>
  <si>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</si>
  <si>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</si>
  <si>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</si>
  <si>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</si>
  <si>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</si>
  <si>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</si>
  <si>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</si>
  <si>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</si>
  <si>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</si>
  <si>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</si>
  <si>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</si>
  <si>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</si>
  <si>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</si>
  <si>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</si>
  <si>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</si>
  <si>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</si>
  <si>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</si>
  <si>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</si>
  <si>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</si>
  <si>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</si>
  <si>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</si>
  <si>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</si>
  <si>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</si>
  <si>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</si>
  <si>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</si>
  <si>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</si>
  <si>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</si>
  <si>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</si>
  <si>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</si>
  <si>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</si>
  <si>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</si>
  <si>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</si>
  <si>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</si>
  <si>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</si>
  <si>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</si>
  <si>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</si>
  <si>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</si>
  <si>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</si>
  <si>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</si>
  <si>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</si>
  <si>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</si>
  <si>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</si>
  <si>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</si>
  <si>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</si>
  <si>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</si>
  <si>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</si>
  <si>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</si>
  <si>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</si>
  <si>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</si>
  <si>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</si>
  <si>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</si>
  <si>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</si>
  <si>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</si>
  <si>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</si>
  <si>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</si>
  <si>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</si>
  <si>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</si>
  <si>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</si>
  <si>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</si>
  <si>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</si>
  <si>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</si>
  <si>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</si>
  <si>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</si>
  <si>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</si>
  <si>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</si>
  <si>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</si>
  <si>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</si>
  <si>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</si>
  <si>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</si>
  <si>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</si>
  <si>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</si>
  <si>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</si>
  <si>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</si>
  <si>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</si>
  <si>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</si>
  <si>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</si>
  <si>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</si>
  <si>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</si>
  <si>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</si>
  <si>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</si>
  <si>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</si>
  <si>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</si>
  <si>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</si>
  <si>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</si>
  <si>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</si>
  <si>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</si>
  <si>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</si>
  <si>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</si>
  <si>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</si>
  <si>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</si>
  <si>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</si>
  <si>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</si>
  <si>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</si>
  <si>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</si>
  <si>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</si>
  <si>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</si>
  <si>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</si>
  <si>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</si>
  <si>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</si>
  <si>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</si>
  <si>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</si>
  <si>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</si>
  <si>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</si>
  <si>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</si>
  <si>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</si>
  <si>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</si>
  <si>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</si>
  <si>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</si>
  <si>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</si>
  <si>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</si>
  <si>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</si>
  <si>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</si>
  <si>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</si>
  <si>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</si>
  <si>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</si>
  <si>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</si>
  <si>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</si>
  <si>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</si>
  <si>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</si>
  <si>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</si>
  <si>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</si>
  <si>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</si>
  <si>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</si>
  <si>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</si>
  <si>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</si>
  <si>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</si>
  <si>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</si>
  <si>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</si>
  <si>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</si>
  <si>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</si>
  <si>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</si>
  <si>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</si>
  <si>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</si>
  <si>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</si>
  <si>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</si>
  <si>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</si>
  <si>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</si>
  <si>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</si>
  <si>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</si>
  <si>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</si>
  <si>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</si>
  <si>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</si>
  <si>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</si>
  <si>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</si>
  <si>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</si>
  <si>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</si>
  <si>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</si>
  <si>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</si>
  <si>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</si>
  <si>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</si>
  <si>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</si>
  <si>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</si>
  <si>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</si>
  <si>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</si>
  <si>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</si>
  <si>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</si>
  <si>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</si>
  <si>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</si>
  <si>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</si>
  <si>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</si>
  <si>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</si>
  <si>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</si>
  <si>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</si>
  <si>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</si>
  <si>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</si>
  <si>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</si>
  <si>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</si>
  <si>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</si>
  <si>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</si>
  <si>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</si>
  <si>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</si>
  <si>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</si>
  <si>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</si>
  <si>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</si>
  <si>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</si>
  <si>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</si>
  <si>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</si>
  <si>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</si>
  <si>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</si>
  <si>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</si>
  <si>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</si>
  <si>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</si>
  <si>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</si>
  <si>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</si>
  <si>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</si>
  <si>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</si>
  <si>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</si>
  <si>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</si>
  <si>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</si>
  <si>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</si>
  <si>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</si>
  <si>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</si>
  <si>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</si>
  <si>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</si>
  <si>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</si>
  <si>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</si>
  <si>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</si>
  <si>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</si>
  <si>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</si>
  <si>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</si>
  <si>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</si>
  <si>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</si>
  <si>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</si>
  <si>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</si>
  <si>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</si>
  <si>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</si>
  <si>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</si>
  <si>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</si>
  <si>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</si>
  <si>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</si>
  <si>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</si>
  <si>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</si>
  <si>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</si>
  <si>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</si>
  <si>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</si>
  <si>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</si>
  <si>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</si>
  <si>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</si>
  <si>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</si>
  <si>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</si>
  <si>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</si>
  <si>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</si>
  <si>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</si>
  <si>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</si>
  <si>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</si>
  <si>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</si>
  <si>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</si>
  <si>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</si>
  <si>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</si>
  <si>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</si>
  <si>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</si>
  <si>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</si>
  <si>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</si>
  <si>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</si>
  <si>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</si>
  <si>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</si>
  <si>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</si>
  <si>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</si>
  <si>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</si>
  <si>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</si>
  <si>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</si>
  <si>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</si>
  <si>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</si>
  <si>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</si>
  <si>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</si>
  <si>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</si>
  <si>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</si>
  <si>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</si>
  <si>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</si>
  <si>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</si>
  <si>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</si>
  <si>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</si>
  <si>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</si>
  <si>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</si>
  <si>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</si>
  <si>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</si>
  <si>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</si>
  <si>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</si>
  <si>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</si>
  <si>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</si>
  <si>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</si>
  <si>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</si>
  <si>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</si>
  <si>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</si>
  <si>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</si>
  <si>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</si>
  <si>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</si>
  <si>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</si>
  <si>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</si>
  <si>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</si>
  <si>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</si>
  <si>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</si>
  <si>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</si>
  <si>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</si>
  <si>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</si>
  <si>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</si>
  <si>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</si>
  <si>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</si>
  <si>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</si>
  <si>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</si>
  <si>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</si>
  <si>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</si>
  <si>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</si>
  <si>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</si>
  <si>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</si>
  <si>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</si>
  <si>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</si>
  <si>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</si>
  <si>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</si>
  <si>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</si>
  <si>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</si>
  <si>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</si>
  <si>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</si>
  <si>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</si>
  <si>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</si>
  <si>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</si>
  <si>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</si>
  <si>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</si>
  <si>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</si>
  <si>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</si>
  <si>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</si>
  <si>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</si>
  <si>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</si>
  <si>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</si>
  <si>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</si>
  <si>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</si>
  <si>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</si>
  <si>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</si>
  <si>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</si>
  <si>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</si>
  <si>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</si>
  <si>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</si>
  <si>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</si>
  <si>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</si>
  <si>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</si>
  <si>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</si>
  <si>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</si>
  <si>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</si>
  <si>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</si>
  <si>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</si>
  <si>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</si>
  <si>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</si>
  <si>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</si>
  <si>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</si>
  <si>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</si>
  <si>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</si>
  <si>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</si>
  <si>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</si>
  <si>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</si>
  <si>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</si>
  <si>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</si>
  <si>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</si>
  <si>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</si>
  <si>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</si>
  <si>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</si>
  <si>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</si>
  <si>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</si>
  <si>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</si>
  <si>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</si>
  <si>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</si>
  <si>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</si>
  <si>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</si>
  <si>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</si>
  <si>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</si>
  <si>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</si>
  <si>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</si>
  <si>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</si>
  <si>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</si>
  <si>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</si>
  <si>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</si>
  <si>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</si>
  <si>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</si>
  <si>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</si>
  <si>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</si>
  <si>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</si>
  <si>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</si>
  <si>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</si>
  <si>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</si>
  <si>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</si>
  <si>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</si>
  <si>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</si>
  <si>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</si>
  <si>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</si>
  <si>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</si>
  <si>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</si>
  <si>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</si>
  <si>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</si>
  <si>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</si>
  <si>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</si>
  <si>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</si>
  <si>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</si>
  <si>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</si>
  <si>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</si>
  <si>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</si>
  <si>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</si>
  <si>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</si>
  <si>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</si>
  <si>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</si>
  <si>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</si>
  <si>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</si>
  <si>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</si>
  <si>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</si>
  <si>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</si>
  <si>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</si>
  <si>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</si>
  <si>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</si>
  <si>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</si>
  <si>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</si>
  <si>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</si>
  <si>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</si>
  <si>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</si>
  <si>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</si>
  <si>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</si>
  <si>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</si>
  <si>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</si>
  <si>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</si>
  <si>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</si>
  <si>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</si>
  <si>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</si>
  <si>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</si>
  <si>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</si>
  <si>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</si>
  <si>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</si>
  <si>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</si>
  <si>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</si>
  <si>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</si>
  <si>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</si>
  <si>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</si>
  <si>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</si>
  <si>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</si>
  <si>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</si>
  <si>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</si>
  <si>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</si>
  <si>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</si>
  <si>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</si>
  <si>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</si>
  <si>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</si>
  <si>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</si>
  <si>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</si>
  <si>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</si>
  <si>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</si>
  <si>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</si>
  <si>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</si>
  <si>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</si>
  <si>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</si>
  <si>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</si>
  <si>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</si>
  <si>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</si>
  <si>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</si>
  <si>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</si>
  <si>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</si>
  <si>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</si>
  <si>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</si>
  <si>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</si>
  <si>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</si>
  <si>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</si>
  <si>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</si>
  <si>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</si>
  <si>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</si>
  <si>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</si>
  <si>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</si>
  <si>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</si>
  <si>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</si>
  <si>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</si>
  <si>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</si>
  <si>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</si>
  <si>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</si>
  <si>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</si>
  <si>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</si>
  <si>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</si>
  <si>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</si>
  <si>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</si>
  <si>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</si>
  <si>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</si>
  <si>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</si>
  <si>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</si>
  <si>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</si>
  <si>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</si>
  <si>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</si>
  <si>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</si>
  <si>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</si>
  <si>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</si>
  <si>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</si>
  <si>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</si>
  <si>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</si>
  <si>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</si>
  <si>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</si>
  <si>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</si>
  <si>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</si>
  <si>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</si>
  <si>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</si>
  <si>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</si>
  <si>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</si>
  <si>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</si>
  <si>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</si>
  <si>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</si>
  <si>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</si>
  <si>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</si>
  <si>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</si>
  <si>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</si>
  <si>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</si>
  <si>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</si>
  <si>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</si>
  <si>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</si>
  <si>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</si>
  <si>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</si>
  <si>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</si>
  <si>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</si>
  <si>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</si>
  <si>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</si>
  <si>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</si>
  <si>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</si>
  <si>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</si>
  <si>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</si>
  <si>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</si>
  <si>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</si>
  <si>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</si>
  <si>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</si>
  <si>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</si>
  <si>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</si>
  <si>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</si>
  <si>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</si>
  <si>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</si>
  <si>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</si>
  <si>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</si>
  <si>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</si>
  <si>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</si>
  <si>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</si>
  <si>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</si>
  <si>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</si>
  <si>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</si>
  <si>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</si>
  <si>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</si>
  <si>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</si>
  <si>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</si>
  <si>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</si>
  <si>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</si>
  <si>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</si>
  <si>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</si>
  <si>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</si>
  <si>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</si>
  <si>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</si>
  <si>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</si>
  <si>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</si>
  <si>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</si>
  <si>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</si>
  <si>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</si>
  <si>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</si>
  <si>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</si>
  <si>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</si>
  <si>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</si>
  <si>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</si>
  <si>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</si>
  <si>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</si>
  <si>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</si>
  <si>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</si>
  <si>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</si>
  <si>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</si>
  <si>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</si>
  <si>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</si>
  <si>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</si>
  <si>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</si>
  <si>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</si>
  <si>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</si>
  <si>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</si>
  <si>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</si>
  <si>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</si>
  <si>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</si>
  <si>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</si>
  <si>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</si>
  <si>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</si>
  <si>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</si>
  <si>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</si>
  <si>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</si>
  <si>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</si>
  <si>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</si>
  <si>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</si>
  <si>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</si>
  <si>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</si>
  <si>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</si>
  <si>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</si>
  <si>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</si>
  <si>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</si>
  <si>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</si>
  <si>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</si>
  <si>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</si>
  <si>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</si>
  <si>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</si>
  <si>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</si>
  <si>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</si>
  <si>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</si>
  <si>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</si>
  <si>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</si>
  <si>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</si>
  <si>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</si>
  <si>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</si>
  <si>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</si>
  <si>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</si>
  <si>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</si>
  <si>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</si>
  <si>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</si>
  <si>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</si>
  <si>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</si>
  <si>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</si>
  <si>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</si>
  <si>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</si>
  <si>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</si>
  <si>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</si>
  <si>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</si>
  <si>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</si>
  <si>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</si>
  <si>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</si>
  <si>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</si>
  <si>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</si>
  <si>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</si>
  <si>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</si>
  <si>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</si>
  <si>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</si>
  <si>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</si>
  <si>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</si>
  <si>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</si>
  <si>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</si>
  <si>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</si>
  <si>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</si>
  <si>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</si>
  <si>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</si>
  <si>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</si>
  <si>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</si>
  <si>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</si>
  <si>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</si>
  <si>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</si>
  <si>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</si>
  <si>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</si>
  <si>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</si>
  <si>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</si>
  <si>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</si>
  <si>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</si>
  <si>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</si>
  <si>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</si>
  <si>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</si>
  <si>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</si>
  <si>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</si>
  <si>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</si>
  <si>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</si>
  <si>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</si>
  <si>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</si>
  <si>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</si>
  <si>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</si>
  <si>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</si>
  <si>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</si>
  <si>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</si>
  <si>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</si>
  <si>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</si>
  <si>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</si>
  <si>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</si>
  <si>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</si>
  <si>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</si>
  <si>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</si>
  <si>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</si>
  <si>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</si>
  <si>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</si>
  <si>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</si>
  <si>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</si>
  <si>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</si>
  <si>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</si>
  <si>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</si>
  <si>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</si>
  <si>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</si>
  <si>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</si>
  <si>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</si>
  <si>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</si>
  <si>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</si>
  <si>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</si>
  <si>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</si>
  <si>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</si>
  <si>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</si>
  <si>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</si>
  <si>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</si>
  <si>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</si>
  <si>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</si>
  <si>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</si>
  <si>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</si>
  <si>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</si>
  <si>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</si>
  <si>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</si>
  <si>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</si>
  <si>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</si>
  <si>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</si>
  <si>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</si>
  <si>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</si>
  <si>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</si>
  <si>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</si>
  <si>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</si>
  <si>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</si>
  <si>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</si>
  <si>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</si>
  <si>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</si>
  <si>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</si>
  <si>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</si>
  <si>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</si>
  <si>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</si>
  <si>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</si>
  <si>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</si>
  <si>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</si>
  <si>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</si>
  <si>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</si>
  <si>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</si>
  <si>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</si>
  <si>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</si>
  <si>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</si>
  <si>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</si>
  <si>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</si>
  <si>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</si>
  <si>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</si>
  <si>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</si>
  <si>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</si>
  <si>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</si>
  <si>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</si>
  <si>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</si>
  <si>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</si>
  <si>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</si>
  <si>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</si>
  <si>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</si>
  <si>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</si>
  <si>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</si>
  <si>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</si>
  <si>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</si>
  <si>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</si>
  <si>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</si>
  <si>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</si>
  <si>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</si>
  <si>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</si>
  <si>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</si>
  <si>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</si>
  <si>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</si>
  <si>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</si>
  <si>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</si>
  <si>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</si>
  <si>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</si>
  <si>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</si>
  <si>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</si>
  <si>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</si>
  <si>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</si>
  <si>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</si>
  <si>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</si>
  <si>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</si>
  <si>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</si>
  <si>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</si>
  <si>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</si>
  <si>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</si>
  <si>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</si>
  <si>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</si>
  <si>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</si>
  <si>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</si>
  <si>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</si>
  <si>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</si>
  <si>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</si>
  <si>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</si>
  <si>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</si>
  <si>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</si>
  <si>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</si>
  <si>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</si>
  <si>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</si>
  <si>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</si>
  <si>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</si>
  <si>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</si>
  <si>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</si>
  <si>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</si>
  <si>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</si>
  <si>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</si>
  <si>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</si>
  <si>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</si>
  <si>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</si>
  <si>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</si>
  <si>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</si>
  <si>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</si>
  <si>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</si>
  <si>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</si>
  <si>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</si>
  <si>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</si>
  <si>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</si>
  <si>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</si>
  <si>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</si>
  <si>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</si>
  <si>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</si>
  <si>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</si>
  <si>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</si>
  <si>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</si>
  <si>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</si>
  <si>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</si>
  <si>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</si>
  <si>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</si>
  <si>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</si>
  <si>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</si>
  <si>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</si>
  <si>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</si>
  <si>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</si>
  <si>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</si>
  <si>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</si>
  <si>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</si>
  <si>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</si>
  <si>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</si>
  <si>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</si>
  <si>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</si>
  <si>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</si>
  <si>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</si>
  <si>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</si>
  <si>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</si>
  <si>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</si>
  <si>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</si>
  <si>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</si>
  <si>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</si>
  <si>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</si>
  <si>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</si>
  <si>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</si>
  <si>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</si>
  <si>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</si>
  <si>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</si>
  <si>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</si>
  <si>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</si>
  <si>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</si>
  <si>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</si>
  <si>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</si>
  <si>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</si>
  <si>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</si>
  <si>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</si>
  <si>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</si>
  <si>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</si>
  <si>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</si>
  <si>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</si>
  <si>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</si>
  <si>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</si>
  <si>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</si>
  <si>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</si>
  <si>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</si>
  <si>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</si>
  <si>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</si>
  <si>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</si>
  <si>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</si>
  <si>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</si>
  <si>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</si>
  <si>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</si>
  <si>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</si>
  <si>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</si>
  <si>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</si>
  <si>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</si>
  <si>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</si>
  <si>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</si>
  <si>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</si>
  <si>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</si>
  <si>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</si>
  <si>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</si>
  <si>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</si>
  <si>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</si>
  <si>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</si>
  <si>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</si>
  <si>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</si>
  <si>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</si>
  <si>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</si>
  <si>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</si>
  <si>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</si>
  <si>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</si>
  <si>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</si>
  <si>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</si>
  <si>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</si>
  <si>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</si>
  <si>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</si>
  <si>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</si>
  <si>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</si>
  <si>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</si>
  <si>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</si>
  <si>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</si>
  <si>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</si>
  <si>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</si>
  <si>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</si>
  <si>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</si>
  <si>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</si>
  <si>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</si>
  <si>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</si>
  <si>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</si>
  <si>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</si>
  <si>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</si>
  <si>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</si>
  <si>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</si>
  <si>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</si>
  <si>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</si>
  <si>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</si>
  <si>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</si>
  <si>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</si>
  <si>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</si>
  <si>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</si>
  <si>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</si>
  <si>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</si>
  <si>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</si>
  <si>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</si>
  <si>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</si>
  <si>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</si>
  <si>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</si>
  <si>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</si>
  <si>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</si>
  <si>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</si>
  <si>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</si>
  <si>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</si>
  <si>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</si>
  <si>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</si>
  <si>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</si>
  <si>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</si>
  <si>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</si>
  <si>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</si>
  <si>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</si>
  <si>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</si>
  <si>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</si>
  <si>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</si>
  <si>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</si>
  <si>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</si>
  <si>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</si>
  <si>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</si>
  <si>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</si>
  <si>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</si>
  <si>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</si>
  <si>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</si>
  <si>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</si>
  <si>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</si>
  <si>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</si>
  <si>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</si>
  <si>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</si>
  <si>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</si>
  <si>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</si>
  <si>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</si>
  <si>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</si>
  <si>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</si>
  <si>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</si>
  <si>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</si>
  <si>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</si>
  <si>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</si>
  <si>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</si>
  <si>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</si>
  <si>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</si>
  <si>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</si>
  <si>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</si>
  <si>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</si>
  <si>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</si>
  <si>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</si>
  <si>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</si>
  <si>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</si>
  <si>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</si>
  <si>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</si>
  <si>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</si>
  <si>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</si>
  <si>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</si>
  <si>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</si>
  <si>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</si>
  <si>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</si>
  <si>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</si>
  <si>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</si>
  <si>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</si>
  <si>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</si>
  <si>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</si>
  <si>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</si>
  <si>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</si>
  <si>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</si>
  <si>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</si>
  <si>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</si>
  <si>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</si>
  <si>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</si>
  <si>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</si>
  <si>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</si>
  <si>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</si>
  <si>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</si>
  <si>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</si>
  <si>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</si>
  <si>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</si>
  <si>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</si>
  <si>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</si>
  <si>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</si>
  <si>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</si>
  <si>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</si>
  <si>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</si>
  <si>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</si>
  <si>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</si>
  <si>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</si>
  <si>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</si>
  <si>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</si>
  <si>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</si>
  <si>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</si>
  <si>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</si>
  <si>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</si>
  <si>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</si>
  <si>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</si>
  <si>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</si>
  <si>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</si>
  <si>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</si>
  <si>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</si>
  <si>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</si>
  <si>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</si>
  <si>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</si>
  <si>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</si>
  <si>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</si>
  <si>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</si>
  <si>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</si>
  <si>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</si>
  <si>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</si>
  <si>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</si>
  <si>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</si>
  <si>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</si>
  <si>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</si>
  <si>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</si>
  <si>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</si>
  <si>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</si>
  <si>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</si>
  <si>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</si>
  <si>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</si>
  <si>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</si>
  <si>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</si>
  <si>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</si>
  <si>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</si>
  <si>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</si>
  <si>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</si>
  <si>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</si>
  <si>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</si>
  <si>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</si>
  <si>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</si>
  <si>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</si>
  <si>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</si>
  <si>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</si>
  <si>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</si>
  <si>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</si>
  <si>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</si>
  <si>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</si>
  <si>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</si>
  <si>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</si>
  <si>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</si>
  <si>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</si>
  <si>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</si>
  <si>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</si>
  <si>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</si>
  <si>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</si>
  <si>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</si>
  <si>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</si>
  <si>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</si>
  <si>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</si>
  <si>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</si>
  <si>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</si>
  <si>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</si>
  <si>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</si>
  <si>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</si>
  <si>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</si>
  <si>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</si>
  <si>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</si>
  <si>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</si>
  <si>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</si>
  <si>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</si>
  <si>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</si>
  <si>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</si>
  <si>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</si>
  <si>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</si>
  <si>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</si>
  <si>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</si>
  <si>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</si>
  <si>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</si>
  <si>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</si>
  <si>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</si>
  <si>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</si>
  <si>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</si>
  <si>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</si>
  <si>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</si>
  <si>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</si>
  <si>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</si>
  <si>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</si>
  <si>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</si>
  <si>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</si>
  <si>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</si>
  <si>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</si>
  <si>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</si>
  <si>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</si>
  <si>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</si>
  <si>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</si>
  <si>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</si>
  <si>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</si>
  <si>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</si>
  <si>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</si>
  <si>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</si>
  <si>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</si>
  <si>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</si>
  <si>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</si>
  <si>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</si>
  <si>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</si>
  <si>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</si>
  <si>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</si>
  <si>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</si>
  <si>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</si>
  <si>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</si>
  <si>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</si>
  <si>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</si>
  <si>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</si>
  <si>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</si>
  <si>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</si>
  <si>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</si>
  <si>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</si>
  <si>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</si>
  <si>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</si>
  <si>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</si>
  <si>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</si>
  <si>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</si>
  <si>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</si>
  <si>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</si>
  <si>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</si>
  <si>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</si>
  <si>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</si>
  <si>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</si>
  <si>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</si>
  <si>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</si>
  <si>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</si>
  <si>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</si>
  <si>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</si>
  <si>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</si>
  <si>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</si>
  <si>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</si>
  <si>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</si>
  <si>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</si>
  <si>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</si>
  <si>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</si>
  <si>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</si>
  <si>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</si>
  <si>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</si>
  <si>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</si>
  <si>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</si>
  <si>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</si>
  <si>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</si>
  <si>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</si>
  <si>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</si>
  <si>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</si>
  <si>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</si>
  <si>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</si>
  <si>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</si>
  <si>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</si>
  <si>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</si>
  <si>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</si>
  <si>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</si>
  <si>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</si>
  <si>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</si>
  <si>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</si>
  <si>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</si>
  <si>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</si>
  <si>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</si>
  <si>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</si>
  <si>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</si>
  <si>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</si>
  <si>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</si>
  <si>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</si>
  <si>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</si>
  <si>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</si>
  <si>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</si>
  <si>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</si>
  <si>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</si>
  <si>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</si>
  <si>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</si>
  <si>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</si>
  <si>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</si>
  <si>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</si>
  <si>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</si>
  <si>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</si>
  <si>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</si>
  <si>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</si>
  <si>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</si>
  <si>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</si>
  <si>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</si>
  <si>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</si>
  <si>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</si>
  <si>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</si>
  <si>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</si>
  <si>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</si>
  <si>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</si>
  <si>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</si>
  <si>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</si>
  <si>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</si>
  <si>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</si>
  <si>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</si>
  <si>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</si>
  <si>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</si>
  <si>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</si>
  <si>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</si>
  <si>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</si>
  <si>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</si>
  <si>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</si>
  <si>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</si>
  <si>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</si>
  <si>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</si>
  <si>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</si>
  <si>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</si>
  <si>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</si>
  <si>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</si>
  <si>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</si>
  <si>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</si>
  <si>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</si>
  <si>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</si>
  <si>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</si>
  <si>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</si>
  <si>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</si>
  <si>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</si>
  <si>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</si>
  <si>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</si>
  <si>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</si>
  <si>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</si>
  <si>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</si>
  <si>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</si>
  <si>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</si>
  <si>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</si>
  <si>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</si>
  <si>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</si>
  <si>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</si>
  <si>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</si>
  <si>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</si>
  <si>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</si>
  <si>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</si>
  <si>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</si>
  <si>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</si>
  <si>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</si>
  <si>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</si>
  <si>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</si>
  <si>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</si>
  <si>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</si>
  <si>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</si>
  <si>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</si>
  <si>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</si>
  <si>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</si>
  <si>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</si>
  <si>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</si>
  <si>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</si>
  <si>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</si>
  <si>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</si>
  <si>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</si>
  <si>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</si>
  <si>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</si>
  <si>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</si>
  <si>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</si>
  <si>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</si>
  <si>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</si>
  <si>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</si>
  <si>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</si>
  <si>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</si>
  <si>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</si>
  <si>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</si>
  <si>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</si>
  <si>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</si>
  <si>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</si>
  <si>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</si>
  <si>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</si>
  <si>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</si>
  <si>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</si>
  <si>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</si>
  <si>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</si>
  <si>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</si>
  <si>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</si>
  <si>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</si>
  <si>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</si>
  <si>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</si>
  <si>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</si>
  <si>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</si>
  <si>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</si>
  <si>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</si>
  <si>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</si>
  <si>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</si>
  <si>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</si>
  <si>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</si>
  <si>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</si>
  <si>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</si>
  <si>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</si>
  <si>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</si>
  <si>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</si>
  <si>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</si>
  <si>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</si>
  <si>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</si>
  <si>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</si>
  <si>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</si>
  <si>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</si>
  <si>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</si>
  <si>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</si>
  <si>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</si>
  <si>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</si>
  <si>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</si>
  <si>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</si>
  <si>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</si>
  <si>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</si>
  <si>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</si>
  <si>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</si>
  <si>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</si>
  <si>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</si>
  <si>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</si>
  <si>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</si>
  <si>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</si>
  <si>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</si>
  <si>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</si>
  <si>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</si>
  <si>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</si>
  <si>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</si>
  <si>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</si>
  <si>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</si>
  <si>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</si>
  <si>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</si>
  <si>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</si>
  <si>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</si>
  <si>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</si>
  <si>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</si>
  <si>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</si>
  <si>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</si>
  <si>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</si>
  <si>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</si>
  <si>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</si>
  <si>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</si>
  <si>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</si>
  <si>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</si>
  <si>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</si>
  <si>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</si>
  <si>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</si>
  <si>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</si>
  <si>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</si>
  <si>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</si>
  <si>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</si>
  <si>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</si>
  <si>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</si>
  <si>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</si>
  <si>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</si>
  <si>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</si>
  <si>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</si>
  <si>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</si>
  <si>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</si>
  <si>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</si>
  <si>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</si>
  <si>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</si>
  <si>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</si>
  <si>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</si>
  <si>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</si>
  <si>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</si>
  <si>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</si>
  <si>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</si>
  <si>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</si>
  <si>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</si>
  <si>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</si>
  <si>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</si>
  <si>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</si>
  <si>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</si>
  <si>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</si>
  <si>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</si>
  <si>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</si>
  <si>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</si>
  <si>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</si>
  <si>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</si>
  <si>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</si>
  <si>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</si>
  <si>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</si>
  <si>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</si>
  <si>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</si>
  <si>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</si>
  <si>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</si>
  <si>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</si>
  <si>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</si>
  <si>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</si>
  <si>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</si>
  <si>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</si>
  <si>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</si>
  <si>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</si>
  <si>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</si>
  <si>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</si>
  <si>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</si>
  <si>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</si>
  <si>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</si>
  <si>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</si>
  <si>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</si>
  <si>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</si>
  <si>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</si>
  <si>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</si>
  <si>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</si>
  <si>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</si>
  <si>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</si>
  <si>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</si>
  <si>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</si>
  <si>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</si>
  <si>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</si>
  <si>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</si>
  <si>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</si>
  <si>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</si>
  <si>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</si>
  <si>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</si>
  <si>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</si>
  <si>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</si>
  <si>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</si>
  <si>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</si>
  <si>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</si>
  <si>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</si>
  <si>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</si>
  <si>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</si>
  <si>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</si>
  <si>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</si>
  <si>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</si>
  <si>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</si>
  <si>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</si>
  <si>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</si>
  <si>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</si>
  <si>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</si>
  <si>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</si>
  <si>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</si>
  <si>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</si>
  <si>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</si>
  <si>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</si>
  <si>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</si>
  <si>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</si>
  <si>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</si>
  <si>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</si>
  <si>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</si>
  <si>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</si>
  <si>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</si>
  <si>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</si>
  <si>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</si>
  <si>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</si>
  <si>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</si>
  <si>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</si>
  <si>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</si>
  <si>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</si>
  <si>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</si>
  <si>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</si>
  <si>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</si>
  <si>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</si>
  <si>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</si>
  <si>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</si>
  <si>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</si>
  <si>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</si>
  <si>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</si>
  <si>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</si>
  <si>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</si>
  <si>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</si>
  <si>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</si>
  <si>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</si>
  <si>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</si>
  <si>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</si>
  <si>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</si>
  <si>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</si>
  <si>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</si>
  <si>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</si>
  <si>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</si>
  <si>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</si>
  <si>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</si>
  <si>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</si>
  <si>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</si>
  <si>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</si>
  <si>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</si>
  <si>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</si>
  <si>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</si>
  <si>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</si>
  <si>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</si>
  <si>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</si>
  <si>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</si>
  <si>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</si>
  <si>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</si>
  <si>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</si>
  <si>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</si>
  <si>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</si>
  <si>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</si>
  <si>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</si>
  <si>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</si>
  <si>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</si>
  <si>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</si>
  <si>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</si>
  <si>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</si>
  <si>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</si>
  <si>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</si>
  <si>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</si>
  <si>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</si>
  <si>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</si>
  <si>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</si>
  <si>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</si>
  <si>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</si>
  <si>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</si>
  <si>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</si>
  <si>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</si>
  <si>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</si>
  <si>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</si>
  <si>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</si>
  <si>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</si>
  <si>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</si>
  <si>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</si>
  <si>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</si>
  <si>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</si>
  <si>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</si>
  <si>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</si>
  <si>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</si>
  <si>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</si>
  <si>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</si>
  <si>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</si>
  <si>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</si>
  <si>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</si>
  <si>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</si>
  <si>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</si>
  <si>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</si>
  <si>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</si>
  <si>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</si>
  <si>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</si>
  <si>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</si>
  <si>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</si>
  <si>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</si>
  <si>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</si>
  <si>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</si>
  <si>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</si>
  <si>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</si>
  <si>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</si>
  <si>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</si>
  <si>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</si>
  <si>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</si>
  <si>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</si>
  <si>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</si>
  <si>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</si>
  <si>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</si>
  <si>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</si>
  <si>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</si>
  <si>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</si>
  <si>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</si>
  <si>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</si>
  <si>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</si>
  <si>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</si>
  <si>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</si>
  <si>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</si>
  <si>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</si>
  <si>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</si>
  <si>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</si>
  <si>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</si>
  <si>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</si>
  <si>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</si>
  <si>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</si>
  <si>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</si>
  <si>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</si>
  <si>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</si>
  <si>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</si>
  <si>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</si>
  <si>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</si>
  <si>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</si>
  <si>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</si>
  <si>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</si>
  <si>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</si>
  <si>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</si>
  <si>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</si>
  <si>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</si>
  <si>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</si>
  <si>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</si>
  <si>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</si>
  <si>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</si>
  <si>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</si>
  <si>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</si>
  <si>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</si>
  <si>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</si>
  <si>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</si>
  <si>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</si>
  <si>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</si>
  <si>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</si>
  <si>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</si>
  <si>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</si>
  <si>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</si>
  <si>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</si>
  <si>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</si>
  <si>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</si>
  <si>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</si>
  <si>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</si>
  <si>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</si>
  <si>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</si>
  <si>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</si>
  <si>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</si>
  <si>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</si>
  <si>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</si>
  <si>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</si>
  <si>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</si>
  <si>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</si>
  <si>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</si>
  <si>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</si>
  <si>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</si>
  <si>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</si>
  <si>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</si>
  <si>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</si>
  <si>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</si>
  <si>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</si>
  <si>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</si>
  <si>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</si>
  <si>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</si>
  <si>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</si>
  <si>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</si>
  <si>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</si>
  <si>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</si>
  <si>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</si>
  <si>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</si>
  <si>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</si>
  <si>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</si>
  <si>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</si>
  <si>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</si>
  <si>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</si>
  <si>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</si>
  <si>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</si>
  <si>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</si>
  <si>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</si>
  <si>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</si>
  <si>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</si>
  <si>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</si>
  <si>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</si>
  <si>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</si>
  <si>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</si>
  <si>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</si>
  <si>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</si>
  <si>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</si>
  <si>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</si>
  <si>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</si>
  <si>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</si>
  <si>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</si>
  <si>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</si>
  <si>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</si>
  <si>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</si>
  <si>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</si>
  <si>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</si>
  <si>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</si>
  <si>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</si>
  <si>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</si>
  <si>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</si>
  <si>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</si>
  <si>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</si>
  <si>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</si>
  <si>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</si>
  <si>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</si>
  <si>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</si>
  <si>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</si>
  <si>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</si>
  <si>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</si>
  <si>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</si>
  <si>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</si>
  <si>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</si>
  <si>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</si>
  <si>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</si>
  <si>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</si>
  <si>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</si>
  <si>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</si>
  <si>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</si>
  <si>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</si>
  <si>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</si>
  <si>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</si>
  <si>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</si>
  <si>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</si>
  <si>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</si>
  <si>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</si>
  <si>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</si>
  <si>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</si>
  <si>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</si>
  <si>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</si>
  <si>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</si>
  <si>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</si>
  <si>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</si>
  <si>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</si>
  <si>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</si>
  <si>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</si>
  <si>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</si>
  <si>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</si>
  <si>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</si>
  <si>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</si>
  <si>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</si>
  <si>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</si>
  <si>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</si>
  <si>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</si>
  <si>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</si>
  <si>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</si>
  <si>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</si>
  <si>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</si>
  <si>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</si>
  <si>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</si>
  <si>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</si>
  <si>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</si>
  <si>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</si>
  <si>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</si>
  <si>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</si>
  <si>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</si>
  <si>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</si>
  <si>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</si>
  <si>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</si>
  <si>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</si>
  <si>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</si>
  <si>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</si>
  <si>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</si>
  <si>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</si>
  <si>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</si>
  <si>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</si>
  <si>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</si>
  <si>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</si>
  <si>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</si>
  <si>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</si>
  <si>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</si>
  <si>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</si>
  <si>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</si>
  <si>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</si>
  <si>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</si>
  <si>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</si>
  <si>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</si>
  <si>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</si>
  <si>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</si>
  <si>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</si>
  <si>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</si>
  <si>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</si>
  <si>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</si>
  <si>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</si>
  <si>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</si>
  <si>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</si>
  <si>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</si>
  <si>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</si>
  <si>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</si>
  <si>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</si>
  <si>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</si>
  <si>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</si>
  <si>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</si>
  <si>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</si>
  <si>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</si>
  <si>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</si>
  <si>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</si>
  <si>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</si>
  <si>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</si>
  <si>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</si>
  <si>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</si>
  <si>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</si>
  <si>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</si>
  <si>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</si>
  <si>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</si>
  <si>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</si>
  <si>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</si>
  <si>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</si>
  <si>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</si>
  <si>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</si>
  <si>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</si>
  <si>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</si>
  <si>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</si>
  <si>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</si>
  <si>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</si>
  <si>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</si>
  <si>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</si>
  <si>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</si>
  <si>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</si>
  <si>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</si>
  <si>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</si>
  <si>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</si>
  <si>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</si>
  <si>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</si>
  <si>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</si>
  <si>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</si>
  <si>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</si>
  <si>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</si>
  <si>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</si>
  <si>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</si>
  <si>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</si>
  <si>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</si>
  <si>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</si>
  <si>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</si>
  <si>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</si>
  <si>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</si>
  <si>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</si>
  <si>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</si>
  <si>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</si>
  <si>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</si>
  <si>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</si>
  <si>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</si>
  <si>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</si>
  <si>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</si>
  <si>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</si>
  <si>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</si>
  <si>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</si>
  <si>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</si>
  <si>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</si>
  <si>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</si>
  <si>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</si>
  <si>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</si>
  <si>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</si>
  <si>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</si>
  <si>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</si>
  <si>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</si>
  <si>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</si>
  <si>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</si>
  <si>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</si>
  <si>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</si>
  <si>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</si>
  <si>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</si>
  <si>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</si>
  <si>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</si>
  <si>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</si>
  <si>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</si>
  <si>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</si>
  <si>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</si>
  <si>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</si>
  <si>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</si>
  <si>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</si>
  <si>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</si>
  <si>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</si>
  <si>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</si>
  <si>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</si>
  <si>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</si>
  <si>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</si>
  <si>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</si>
  <si>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</si>
  <si>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</si>
  <si>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</si>
  <si>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</si>
  <si>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</si>
  <si>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</si>
  <si>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</si>
  <si>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</si>
  <si>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</si>
  <si>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</si>
  <si>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</si>
  <si>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</si>
  <si>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</si>
  <si>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</si>
  <si>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</si>
  <si>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</si>
  <si>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</si>
  <si>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</si>
  <si>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</si>
  <si>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</si>
  <si>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</si>
  <si>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</si>
  <si>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</si>
  <si>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</si>
  <si>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</si>
  <si>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</si>
  <si>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</si>
  <si>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</si>
  <si>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</si>
  <si>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</si>
  <si>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</si>
  <si>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</si>
  <si>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</si>
  <si>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</si>
  <si>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</si>
  <si>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</si>
  <si>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</si>
  <si>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</si>
  <si>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</si>
  <si>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</si>
  <si>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</si>
  <si>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</si>
  <si>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</si>
  <si>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</si>
  <si>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</si>
  <si>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</si>
  <si>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</si>
  <si>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</si>
  <si>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</si>
  <si>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</si>
  <si>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</si>
  <si>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</si>
  <si>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</si>
  <si>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</si>
  <si>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</si>
  <si>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</si>
  <si>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</si>
  <si>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</si>
  <si>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</si>
  <si>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</si>
  <si>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</si>
  <si>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</si>
  <si>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</si>
  <si>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</si>
  <si>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</si>
  <si>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</si>
  <si>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</si>
  <si>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</si>
  <si>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</si>
  <si>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</si>
  <si>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</si>
  <si>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</si>
  <si>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</si>
  <si>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</si>
  <si>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</si>
  <si>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</si>
  <si>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</si>
  <si>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</si>
  <si>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</si>
  <si>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</si>
  <si>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</si>
  <si>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</si>
  <si>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</si>
  <si>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</si>
  <si>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</si>
  <si>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</si>
  <si>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</si>
  <si>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</si>
  <si>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</si>
  <si>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</si>
  <si>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</si>
  <si>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</si>
  <si>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</si>
  <si>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</si>
  <si>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</si>
  <si>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</si>
  <si>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</si>
  <si>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</si>
  <si>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</si>
  <si>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</si>
  <si>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</si>
  <si>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</si>
  <si>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</si>
  <si>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</si>
  <si>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</si>
  <si>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</si>
  <si>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</si>
  <si>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</si>
  <si>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</si>
  <si>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</si>
  <si>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</si>
  <si>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</si>
  <si>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</si>
  <si>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</si>
  <si>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</si>
  <si>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</si>
  <si>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</si>
  <si>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</si>
  <si>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</si>
  <si>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</si>
  <si>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</si>
  <si>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</si>
  <si>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</si>
  <si>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</si>
  <si>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</si>
  <si>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</si>
  <si>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</si>
  <si>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</si>
  <si>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</si>
  <si>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</si>
  <si>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</si>
  <si>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</si>
  <si>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</si>
  <si>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</si>
  <si>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</si>
  <si>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</si>
  <si>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</si>
  <si>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</si>
  <si>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</si>
  <si>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</si>
  <si>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</si>
  <si>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</si>
  <si>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</si>
  <si>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</si>
  <si>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</si>
  <si>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</si>
  <si>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</si>
  <si>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</si>
  <si>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</si>
  <si>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</si>
  <si>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</si>
  <si>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</si>
  <si>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</si>
  <si>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</si>
  <si>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</si>
  <si>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</si>
  <si>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</si>
  <si>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</si>
  <si>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</si>
  <si>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</si>
  <si>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</si>
  <si>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</si>
  <si>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</si>
  <si>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</si>
  <si>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</si>
  <si>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</si>
  <si>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</si>
  <si>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</si>
  <si>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</si>
  <si>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</si>
  <si>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</si>
  <si>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</si>
  <si>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</si>
  <si>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</si>
  <si>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</si>
  <si>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</si>
  <si>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</si>
  <si>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</si>
  <si>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</si>
  <si>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</si>
  <si>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</si>
  <si>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</si>
  <si>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</si>
  <si>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</si>
  <si>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</si>
  <si>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</si>
  <si>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</si>
  <si>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</si>
  <si>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</si>
  <si>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</si>
  <si>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</si>
  <si>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</si>
  <si>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</si>
  <si>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</si>
  <si>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</si>
  <si>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</si>
  <si>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</si>
  <si>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</si>
  <si>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</si>
  <si>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</si>
  <si>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</si>
  <si>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</si>
  <si>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</si>
  <si>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</si>
  <si>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</si>
  <si>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</si>
  <si>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</si>
  <si>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</si>
  <si>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</si>
  <si>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</si>
  <si>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</si>
  <si>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</si>
  <si>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</si>
  <si>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</si>
  <si>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</si>
  <si>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</si>
  <si>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</si>
  <si>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</si>
  <si>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</si>
  <si>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</si>
  <si>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</si>
  <si>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</si>
  <si>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</si>
  <si>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</si>
  <si>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</si>
  <si>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</si>
  <si>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</si>
  <si>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</si>
  <si>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</si>
  <si>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</si>
  <si>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</si>
  <si>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</si>
  <si>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</si>
  <si>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</si>
  <si>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</si>
  <si>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</si>
  <si>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</si>
  <si>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</si>
  <si>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</si>
  <si>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</si>
  <si>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</si>
  <si>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</si>
  <si>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</si>
  <si>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</si>
  <si>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</si>
  <si>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</si>
  <si>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</si>
  <si>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</si>
  <si>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</si>
  <si>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</si>
  <si>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</si>
  <si>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</si>
  <si>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</si>
  <si>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</si>
  <si>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</si>
  <si>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</si>
  <si>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</si>
  <si>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</si>
  <si>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</si>
  <si>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</si>
  <si>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</si>
  <si>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</si>
  <si>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</si>
  <si>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</si>
  <si>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</si>
  <si>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</si>
  <si>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</si>
  <si>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</si>
  <si>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</si>
  <si>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</si>
  <si>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</si>
  <si>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</si>
  <si>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</si>
  <si>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</si>
  <si>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</si>
  <si>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</si>
  <si>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</si>
  <si>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</si>
  <si>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</si>
  <si>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</si>
  <si>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</si>
  <si>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</si>
  <si>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</si>
  <si>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</si>
  <si>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</si>
  <si>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</si>
  <si>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</si>
  <si>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</si>
  <si>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</si>
  <si>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</si>
  <si>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</si>
  <si>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</si>
  <si>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</si>
  <si>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</si>
  <si>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</si>
  <si>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</si>
  <si>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</si>
  <si>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</si>
  <si>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</si>
  <si>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</si>
  <si>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</si>
  <si>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</si>
  <si>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</si>
  <si>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</si>
  <si>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</si>
  <si>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</si>
  <si>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</si>
  <si>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</si>
  <si>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</si>
  <si>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</si>
  <si>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</si>
  <si>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</si>
  <si>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</si>
  <si>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</si>
  <si>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</si>
  <si>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</si>
  <si>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</si>
  <si>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</si>
  <si>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</si>
  <si>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</si>
  <si>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</si>
  <si>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</si>
  <si>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</si>
  <si>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</si>
  <si>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</si>
  <si>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</si>
  <si>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</si>
  <si>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</si>
  <si>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</si>
  <si>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</si>
  <si>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</si>
  <si>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</si>
  <si>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</si>
  <si>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</si>
  <si>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</si>
  <si>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</si>
  <si>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</si>
  <si>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</si>
  <si>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</si>
  <si>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</si>
  <si>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</si>
  <si>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</si>
  <si>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</si>
  <si>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</si>
  <si>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</si>
  <si>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</si>
  <si>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</si>
  <si>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</si>
  <si>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</si>
  <si>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</si>
  <si>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</si>
  <si>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</si>
  <si>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</si>
  <si>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</si>
  <si>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</si>
  <si>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</si>
  <si>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</si>
  <si>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</si>
  <si>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</si>
  <si>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</si>
  <si>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</si>
  <si>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</si>
  <si>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</si>
  <si>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</si>
  <si>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</si>
  <si>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</si>
  <si>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</si>
  <si>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</si>
  <si>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</si>
  <si>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</si>
  <si>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</si>
  <si>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</si>
  <si>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</si>
  <si>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</si>
  <si>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</si>
  <si>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</si>
  <si>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</si>
  <si>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</si>
  <si>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</si>
  <si>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</si>
  <si>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</si>
  <si>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</si>
  <si>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</si>
  <si>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</si>
  <si>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</si>
  <si>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</si>
  <si>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</si>
  <si>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</si>
  <si>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</si>
  <si>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</si>
  <si>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</si>
  <si>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</si>
  <si>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</si>
  <si>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</si>
  <si>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</si>
  <si>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</si>
  <si>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</si>
  <si>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</si>
  <si>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</si>
  <si>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</si>
  <si>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</si>
  <si>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</si>
  <si>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</si>
  <si>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</si>
  <si>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</si>
  <si>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</si>
  <si>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</si>
  <si>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</si>
  <si>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</si>
  <si>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</si>
  <si>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</si>
  <si>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</si>
  <si>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</si>
  <si>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</si>
  <si>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</si>
  <si>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</si>
  <si>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</si>
  <si>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</si>
  <si>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</si>
  <si>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</si>
  <si>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</si>
  <si>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</si>
  <si>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</si>
  <si>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</si>
  <si>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</si>
  <si>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</si>
  <si>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</si>
  <si>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</si>
  <si>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</si>
  <si>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</si>
  <si>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</si>
  <si>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</si>
  <si>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</si>
  <si>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</si>
  <si>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</si>
  <si>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</si>
  <si>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</si>
  <si>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</si>
  <si>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</si>
  <si>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</si>
  <si>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</si>
  <si>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</si>
  <si>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</si>
  <si>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</si>
  <si>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</si>
  <si>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</si>
  <si>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</si>
  <si>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</si>
  <si>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</si>
  <si>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</si>
  <si>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</si>
  <si>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</si>
  <si>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</si>
  <si>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</si>
  <si>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</si>
  <si>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</si>
  <si>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</si>
  <si>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</si>
  <si>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</si>
  <si>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</si>
  <si>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</si>
  <si>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</si>
  <si>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</si>
  <si>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</si>
  <si>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</si>
  <si>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</si>
  <si>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</si>
  <si>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</si>
  <si>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</si>
  <si>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</si>
  <si>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</si>
  <si>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</si>
  <si>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</si>
  <si>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</si>
  <si>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</si>
  <si>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</si>
  <si>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</si>
  <si>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</si>
  <si>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</si>
  <si>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</si>
  <si>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</si>
  <si>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</si>
  <si>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</si>
  <si>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</si>
  <si>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</si>
  <si>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</si>
  <si>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</si>
  <si>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</si>
  <si>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</si>
  <si>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</si>
  <si>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</si>
  <si>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</si>
  <si>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</si>
  <si>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</si>
  <si>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</si>
  <si>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</si>
  <si>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</si>
  <si>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</si>
  <si>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</si>
  <si>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</si>
  <si>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</si>
  <si>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</si>
  <si>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</si>
  <si>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</si>
  <si>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</si>
  <si>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</si>
  <si>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</si>
  <si>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</si>
  <si>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</si>
  <si>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</si>
  <si>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</si>
  <si>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</si>
  <si>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</si>
  <si>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</si>
  <si>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</si>
  <si>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</si>
  <si>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</si>
  <si>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</si>
  <si>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</si>
  <si>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</si>
  <si>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</si>
  <si>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</si>
  <si>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</si>
  <si>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</si>
  <si>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</si>
  <si>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</si>
  <si>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</si>
  <si>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</si>
  <si>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</si>
  <si>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</si>
  <si>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</si>
  <si>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</si>
  <si>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</si>
  <si>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</si>
  <si>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</si>
  <si>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</si>
  <si>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</si>
  <si>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</si>
  <si>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</si>
  <si>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</si>
  <si>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</si>
  <si>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</si>
  <si>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</si>
  <si>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</si>
  <si>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</si>
  <si>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</si>
  <si>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</si>
  <si>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</si>
  <si>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</si>
  <si>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</si>
  <si>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</si>
  <si>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</si>
  <si>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</si>
  <si>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</si>
  <si>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</si>
  <si>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</si>
  <si>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</si>
  <si>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</si>
  <si>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</si>
  <si>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</si>
  <si>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</si>
  <si>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</si>
  <si>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</si>
  <si>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</si>
  <si>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</si>
  <si>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</si>
  <si>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</si>
  <si>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</si>
  <si>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</si>
  <si>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</si>
  <si>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</si>
  <si>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</si>
  <si>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</si>
  <si>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</si>
  <si>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</si>
  <si>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</si>
  <si>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</si>
  <si>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</si>
  <si>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</si>
  <si>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</si>
  <si>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</si>
  <si>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</si>
  <si>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</si>
  <si>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</si>
  <si>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</si>
  <si>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</si>
  <si>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</si>
  <si>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</si>
  <si>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</si>
  <si>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</si>
  <si>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</si>
  <si>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</si>
  <si>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</si>
  <si>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</si>
  <si>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</si>
  <si>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</si>
  <si>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</si>
  <si>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</si>
  <si>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</si>
  <si>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</si>
  <si>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</si>
  <si>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</si>
  <si>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</si>
  <si>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</si>
  <si>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</si>
  <si>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</si>
  <si>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</si>
  <si>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</si>
  <si>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</si>
  <si>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</si>
  <si>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</si>
  <si>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</si>
  <si>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</si>
  <si>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</si>
  <si>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</si>
  <si>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</si>
  <si>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</si>
  <si>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</si>
  <si>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</si>
  <si>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</si>
  <si>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</si>
  <si>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</si>
  <si>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</si>
  <si>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</si>
  <si>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</si>
  <si>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</si>
  <si>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</si>
  <si>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</si>
  <si>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</si>
  <si>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</si>
  <si>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</si>
  <si>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</si>
  <si>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</si>
  <si>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</si>
  <si>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</si>
  <si>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</si>
  <si>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</si>
  <si>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</si>
  <si>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</si>
  <si>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</si>
  <si>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</si>
  <si>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</si>
  <si>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</si>
  <si>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</si>
  <si>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</si>
  <si>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</si>
  <si>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</si>
  <si>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</si>
  <si>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</si>
  <si>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</si>
  <si>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</si>
  <si>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</si>
  <si>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</si>
  <si>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</si>
  <si>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</si>
  <si>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</si>
  <si>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</si>
  <si>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</si>
  <si>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</si>
  <si>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</si>
  <si>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</si>
  <si>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</si>
  <si>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</si>
  <si>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</si>
  <si>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</si>
  <si>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</si>
  <si>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</si>
  <si>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</si>
  <si>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</si>
  <si>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</si>
  <si>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</si>
  <si>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</si>
  <si>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</si>
  <si>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</si>
  <si>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</si>
  <si>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</si>
  <si>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</si>
  <si>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</si>
  <si>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</si>
  <si>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</si>
  <si>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</si>
  <si>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</si>
  <si>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</si>
  <si>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</si>
  <si>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</si>
  <si>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</si>
  <si>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</si>
  <si>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</si>
  <si>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</si>
  <si>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</si>
  <si>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</si>
  <si>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</si>
  <si>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</si>
  <si>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</si>
  <si>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</si>
  <si>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</si>
  <si>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</si>
  <si>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</si>
  <si>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</si>
  <si>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</si>
  <si>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</si>
  <si>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</si>
  <si>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</si>
  <si>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</si>
  <si>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</si>
  <si>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</si>
  <si>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</si>
  <si>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</si>
  <si>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</si>
  <si>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</si>
  <si>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</si>
  <si>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</si>
  <si>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</si>
  <si>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</si>
  <si>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</si>
  <si>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</si>
  <si>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</si>
  <si>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</si>
  <si>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</si>
  <si>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</si>
  <si>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</si>
  <si>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</si>
  <si>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</si>
  <si>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</si>
  <si>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</si>
  <si>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</si>
  <si>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</si>
  <si>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</si>
  <si>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</si>
  <si>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</si>
  <si>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</si>
  <si>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</si>
  <si>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</si>
  <si>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</si>
  <si>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</si>
  <si>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</si>
  <si>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</si>
  <si>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</si>
  <si>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</si>
  <si>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</si>
  <si>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</si>
  <si>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</si>
  <si>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</si>
  <si>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</si>
  <si>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</si>
  <si>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</si>
  <si>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</si>
  <si>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</si>
  <si>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</si>
  <si>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</si>
  <si>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</si>
  <si>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</si>
  <si>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</si>
  <si>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</si>
  <si>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</si>
  <si>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</si>
  <si>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</si>
  <si>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</si>
  <si>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</si>
  <si>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</si>
  <si>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</si>
  <si>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</si>
  <si>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</si>
  <si>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</si>
  <si>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</si>
  <si>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</si>
  <si>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</si>
  <si>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</si>
  <si>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</si>
  <si>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</si>
  <si>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</si>
  <si>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</si>
  <si>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</si>
  <si>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</si>
  <si>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</si>
  <si>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</si>
  <si>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</si>
  <si>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</si>
  <si>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</si>
  <si>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</si>
  <si>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</si>
  <si>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</si>
  <si>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</si>
  <si>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</si>
  <si>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</si>
  <si>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</si>
  <si>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</si>
  <si>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</si>
  <si>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</si>
  <si>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</si>
  <si>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</si>
  <si>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</si>
  <si>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</si>
  <si>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</si>
  <si>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</si>
  <si>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</si>
  <si>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</si>
  <si>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</si>
  <si>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</si>
  <si>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</si>
  <si>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</si>
  <si>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</si>
  <si>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</si>
  <si>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</si>
  <si>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</si>
  <si>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</si>
  <si>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</si>
  <si>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</si>
  <si>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</si>
  <si>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</si>
  <si>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</si>
  <si>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</si>
  <si>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</si>
  <si>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</si>
  <si>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</si>
  <si>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</si>
  <si>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</si>
  <si>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</si>
  <si>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</si>
  <si>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</si>
  <si>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</si>
  <si>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</si>
  <si>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</si>
  <si>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</si>
  <si>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</si>
  <si>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</si>
  <si>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</si>
  <si>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</si>
  <si>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</si>
  <si>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</si>
  <si>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</si>
  <si>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</si>
  <si>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</si>
  <si>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</si>
  <si>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</si>
  <si>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</si>
  <si>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</si>
  <si>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</si>
  <si>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</si>
  <si>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</si>
  <si>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</si>
  <si>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</si>
  <si>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</si>
  <si>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</si>
  <si>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</si>
  <si>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</si>
  <si>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</si>
  <si>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</si>
  <si>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</si>
  <si>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</si>
  <si>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</si>
  <si>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</si>
  <si>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</si>
  <si>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</si>
  <si>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</si>
  <si>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</si>
  <si>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</si>
  <si>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</si>
  <si>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</si>
  <si>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</si>
  <si>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</si>
  <si>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</si>
  <si>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</si>
  <si>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</si>
  <si>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</si>
  <si>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</si>
  <si>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</si>
  <si>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</si>
  <si>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</si>
  <si>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</si>
  <si>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</si>
  <si>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</si>
  <si>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</si>
  <si>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</si>
  <si>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</si>
  <si>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</si>
  <si>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</si>
  <si>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</si>
  <si>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</si>
  <si>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</si>
  <si>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</si>
  <si>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</si>
  <si>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</si>
  <si>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</si>
  <si>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</si>
  <si>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</si>
  <si>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</si>
  <si>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</si>
  <si>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</si>
  <si>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</si>
  <si>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</si>
  <si>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</si>
  <si>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</si>
  <si>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</si>
  <si>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</si>
  <si>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</si>
  <si>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</si>
  <si>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</si>
  <si>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</si>
  <si>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</si>
  <si>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</si>
  <si>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</si>
  <si>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</si>
  <si>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</si>
  <si>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</si>
  <si>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</si>
  <si>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</si>
  <si>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</si>
  <si>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</si>
  <si>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</si>
  <si>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</si>
  <si>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</si>
  <si>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</si>
  <si>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</si>
  <si>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</si>
  <si>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</si>
  <si>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</si>
  <si>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</si>
  <si>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</si>
  <si>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</si>
  <si>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</si>
  <si>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</si>
  <si>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</si>
  <si>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</si>
  <si>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</si>
  <si>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</si>
  <si>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</si>
  <si>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</si>
  <si>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</si>
  <si>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</si>
  <si>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</si>
  <si>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</si>
  <si>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</si>
  <si>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</si>
  <si>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</si>
  <si>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</si>
  <si>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</si>
  <si>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</si>
  <si>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</si>
  <si>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</si>
  <si>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</si>
  <si>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</si>
  <si>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</si>
  <si>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</si>
  <si>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</si>
  <si>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</si>
  <si>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</si>
  <si>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</si>
  <si>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</si>
  <si>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</si>
  <si>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</si>
  <si>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</si>
  <si>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</si>
  <si>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</si>
  <si>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</si>
  <si>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</si>
  <si>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</si>
  <si>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</si>
  <si>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</si>
  <si>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</si>
  <si>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</si>
  <si>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</si>
  <si>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</si>
  <si>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</si>
  <si>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</si>
  <si>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</si>
  <si>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</si>
  <si>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</si>
  <si>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</si>
  <si>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</si>
  <si>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</si>
  <si>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</si>
  <si>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</si>
  <si>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</si>
  <si>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</si>
  <si>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</si>
  <si>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</si>
  <si>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</si>
  <si>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</si>
  <si>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</si>
  <si>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</si>
  <si>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</si>
  <si>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</si>
  <si>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</si>
  <si>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</si>
  <si>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</si>
  <si>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</si>
  <si>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</si>
  <si>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</si>
  <si>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</si>
  <si>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</si>
  <si>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</si>
  <si>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</si>
  <si>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</si>
  <si>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</si>
  <si>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</si>
  <si>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</si>
  <si>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</si>
  <si>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</si>
  <si>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</si>
  <si>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</si>
  <si>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</si>
  <si>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</si>
  <si>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</si>
  <si>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</si>
  <si>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</si>
  <si>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</si>
  <si>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</si>
  <si>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</si>
  <si>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</si>
  <si>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</si>
  <si>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</si>
  <si>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</si>
  <si>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</si>
  <si>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</si>
  <si>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</si>
  <si>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</si>
  <si>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</si>
  <si>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</si>
  <si>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</si>
  <si>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</si>
  <si>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</si>
  <si>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</si>
  <si>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</si>
  <si>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</si>
  <si>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</si>
  <si>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</si>
  <si>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</si>
  <si>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</si>
  <si>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</si>
  <si>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</si>
  <si>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</si>
  <si>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</si>
  <si>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</si>
  <si>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</si>
  <si>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</si>
  <si>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</si>
  <si>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</si>
  <si>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</si>
  <si>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</si>
  <si>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</si>
  <si>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</si>
  <si>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</si>
  <si>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</si>
  <si>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</si>
  <si>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</si>
  <si>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</si>
  <si>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</si>
  <si>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</si>
  <si>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</si>
  <si>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</si>
  <si>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</si>
  <si>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</si>
  <si>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</si>
  <si>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</si>
  <si>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</si>
  <si>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</si>
  <si>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</si>
  <si>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</si>
  <si>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</si>
  <si>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</si>
  <si>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</si>
  <si>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</si>
  <si>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</si>
  <si>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</si>
  <si>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</si>
  <si>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</si>
  <si>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</si>
  <si>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</si>
  <si>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</si>
  <si>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</si>
  <si>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</si>
  <si>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</si>
  <si>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</si>
  <si>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</si>
  <si>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</si>
  <si>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</si>
  <si>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</si>
  <si>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</si>
  <si>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</si>
  <si>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</si>
  <si>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</si>
  <si>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</si>
  <si>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</si>
  <si>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</si>
  <si>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</si>
  <si>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</si>
  <si>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</si>
  <si>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</si>
  <si>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</si>
  <si>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</si>
  <si>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</si>
  <si>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</si>
  <si>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</si>
  <si>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</si>
  <si>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</si>
  <si>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</si>
  <si>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</si>
  <si>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</si>
  <si>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</si>
  <si>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</si>
  <si>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</si>
  <si>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</si>
  <si>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</si>
  <si>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</si>
  <si>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</si>
  <si>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</si>
  <si>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</si>
  <si>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</si>
  <si>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</si>
  <si>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</si>
  <si>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</si>
  <si>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</si>
  <si>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</si>
  <si>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</si>
  <si>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</si>
  <si>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</si>
  <si>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</si>
  <si>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</si>
  <si>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</si>
  <si>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</si>
  <si>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</si>
  <si>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</si>
  <si>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</si>
  <si>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</si>
  <si>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</si>
  <si>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</si>
  <si>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</si>
  <si>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</si>
  <si>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</si>
  <si>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</si>
  <si>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</si>
  <si>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</si>
  <si>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</si>
  <si>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</si>
  <si>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</si>
  <si>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</si>
  <si>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</si>
  <si>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</si>
  <si>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</si>
  <si>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</si>
  <si>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</si>
  <si>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</si>
  <si>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</si>
  <si>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</si>
  <si>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</si>
  <si>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</si>
  <si>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</si>
  <si>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</si>
  <si>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</si>
  <si>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</si>
  <si>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</si>
  <si>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</si>
  <si>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</si>
  <si>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</si>
  <si>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</si>
  <si>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</si>
  <si>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</si>
  <si>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</si>
  <si>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</si>
  <si>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</si>
  <si>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</si>
  <si>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</si>
  <si>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</si>
  <si>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</si>
  <si>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</si>
  <si>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</si>
  <si>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</si>
  <si>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</si>
  <si>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</si>
  <si>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</si>
  <si>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</si>
  <si>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</si>
  <si>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</si>
  <si>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</si>
  <si>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</si>
  <si>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</si>
  <si>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</si>
  <si>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</si>
  <si>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</si>
  <si>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</si>
  <si>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</si>
  <si>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</si>
  <si>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</si>
  <si>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</si>
  <si>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</si>
  <si>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</si>
  <si>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</si>
  <si>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</si>
  <si>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</si>
  <si>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</si>
  <si>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</si>
  <si>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</si>
  <si>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</si>
  <si>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</si>
  <si>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</si>
  <si>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</si>
  <si>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</si>
  <si>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</si>
  <si>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</si>
  <si>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</si>
  <si>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</si>
  <si>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</si>
  <si>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</si>
  <si>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</si>
  <si>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</si>
  <si>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</si>
  <si>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</si>
  <si>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</si>
  <si>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</si>
  <si>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</si>
  <si>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</si>
  <si>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</si>
  <si>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</si>
  <si>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</si>
  <si>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</si>
  <si>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</si>
  <si>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</si>
  <si>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</si>
  <si>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</si>
  <si>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</si>
  <si>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</si>
  <si>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</si>
  <si>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</si>
  <si>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</si>
  <si>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</si>
  <si>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</si>
  <si>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</si>
  <si>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</si>
  <si>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</si>
  <si>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</si>
  <si>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</si>
  <si>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</si>
  <si>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</si>
  <si>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</si>
  <si>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</si>
  <si>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</si>
  <si>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</si>
  <si>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</si>
  <si>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</si>
  <si>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</si>
  <si>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</si>
  <si>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</si>
  <si>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</si>
  <si>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</si>
  <si>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</si>
  <si>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</si>
  <si>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</si>
  <si>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</si>
  <si>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</si>
  <si>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</si>
  <si>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</si>
  <si>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</si>
  <si>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</si>
  <si>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</si>
  <si>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</si>
  <si>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</si>
  <si>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</si>
  <si>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</si>
  <si>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</si>
  <si>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</si>
  <si>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</si>
  <si>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</si>
  <si>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</si>
  <si>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</si>
  <si>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</si>
  <si>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</si>
  <si>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</si>
  <si>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</si>
  <si>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</si>
  <si>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</si>
  <si>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</si>
  <si>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</si>
  <si>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</si>
  <si>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</si>
  <si>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</si>
  <si>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</si>
  <si>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</si>
  <si>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</si>
  <si>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</si>
  <si>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</si>
  <si>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</si>
  <si>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</si>
  <si>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</si>
  <si>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</si>
  <si>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</si>
  <si>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</si>
  <si>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</si>
  <si>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</si>
  <si>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</si>
  <si>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</si>
  <si>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</si>
  <si>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</si>
  <si>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</si>
  <si>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</si>
  <si>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</si>
  <si>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</si>
  <si>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</si>
  <si>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</si>
  <si>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</si>
  <si>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</si>
  <si>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</si>
  <si>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</si>
  <si>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</si>
  <si>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</si>
  <si>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</si>
  <si>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</si>
  <si>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</si>
  <si>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</si>
  <si>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</si>
  <si>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</si>
  <si>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</si>
  <si>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</si>
  <si>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</si>
  <si>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</si>
  <si>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</si>
  <si>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</si>
  <si>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</si>
  <si>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</si>
  <si>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</si>
  <si>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</si>
  <si>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</si>
  <si>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</si>
  <si>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</si>
  <si>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</si>
  <si>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</si>
  <si>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</si>
  <si>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</si>
  <si>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</si>
  <si>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</si>
  <si>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</si>
  <si>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</si>
  <si>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</si>
  <si>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</si>
  <si>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</si>
  <si>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</si>
  <si>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</si>
  <si>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</si>
  <si>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</si>
  <si>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</si>
  <si>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</si>
  <si>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</si>
  <si>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</si>
  <si>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</si>
  <si>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</si>
  <si>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</si>
  <si>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</si>
  <si>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</si>
  <si>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</si>
  <si>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</si>
  <si>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</si>
  <si>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</si>
  <si>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</si>
  <si>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</si>
  <si>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</si>
  <si>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</si>
  <si>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</si>
  <si>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</si>
  <si>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</si>
  <si>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</si>
  <si>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</si>
  <si>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</si>
  <si>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</si>
  <si>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</si>
  <si>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</si>
  <si>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</si>
  <si>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</si>
  <si>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</si>
  <si>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</si>
  <si>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</si>
  <si>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</si>
  <si>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</si>
  <si>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</si>
  <si>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</si>
  <si>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</si>
  <si>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</si>
  <si>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</si>
  <si>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</si>
  <si>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</si>
  <si>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</si>
  <si>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</si>
  <si>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</si>
  <si>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</si>
  <si>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</si>
  <si>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</si>
  <si>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</si>
  <si>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</si>
  <si>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</si>
  <si>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</si>
  <si>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</si>
  <si>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</si>
  <si>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</si>
  <si>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</si>
  <si>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</si>
  <si>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</si>
  <si>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</si>
  <si>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</si>
  <si>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</si>
  <si>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</si>
  <si>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</si>
  <si>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</si>
  <si>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</si>
  <si>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</si>
  <si>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</si>
  <si>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</si>
  <si>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</si>
  <si>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</si>
  <si>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</si>
  <si>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</si>
  <si>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</si>
  <si>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</si>
  <si>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</si>
  <si>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</si>
  <si>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</si>
  <si>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</si>
  <si>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</si>
  <si>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</si>
  <si>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</si>
  <si>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</si>
  <si>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</si>
  <si>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</si>
  <si>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</si>
  <si>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</si>
  <si>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</si>
  <si>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</si>
  <si>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</si>
  <si>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</si>
  <si>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</si>
  <si>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</si>
  <si>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</si>
  <si>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</si>
  <si>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</si>
  <si>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</si>
  <si>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</si>
  <si>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</si>
  <si>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</si>
  <si>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</si>
  <si>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</si>
  <si>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</si>
  <si>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</si>
  <si>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</si>
  <si>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</si>
  <si>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</si>
  <si>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</si>
  <si>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</si>
  <si>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</si>
  <si>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</si>
  <si>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</si>
  <si>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</si>
  <si>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</si>
  <si>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</si>
  <si>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</si>
  <si>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</si>
  <si>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</si>
  <si>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</si>
  <si>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</si>
  <si>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</si>
  <si>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</si>
  <si>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</si>
  <si>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</si>
  <si>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</si>
  <si>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</si>
  <si>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</si>
  <si>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</si>
  <si>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</si>
  <si>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</si>
  <si>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</si>
  <si>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</si>
  <si>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</si>
  <si>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</si>
  <si>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</si>
  <si>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</si>
  <si>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</si>
  <si>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</si>
  <si>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</si>
  <si>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</si>
  <si>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</si>
  <si>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</si>
  <si>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</si>
  <si>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</si>
  <si>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</si>
  <si>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</si>
  <si>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</si>
  <si>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</si>
  <si>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</si>
  <si>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</si>
  <si>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</si>
  <si>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</si>
  <si>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</si>
  <si>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</si>
  <si>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</si>
  <si>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</si>
  <si>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</si>
  <si>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</si>
  <si>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</si>
  <si>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</si>
  <si>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</si>
  <si>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</si>
  <si>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</si>
  <si>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</si>
  <si>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</si>
  <si>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</si>
  <si>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</si>
  <si>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</si>
  <si>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</si>
  <si>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</si>
  <si>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</si>
  <si>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</si>
  <si>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</si>
  <si>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</si>
  <si>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</si>
  <si>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</si>
  <si>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</si>
  <si>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</si>
  <si>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</si>
  <si>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</si>
  <si>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</si>
  <si>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</si>
  <si>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</si>
  <si>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</si>
  <si>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</si>
  <si>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</si>
  <si>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</si>
  <si>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</si>
  <si>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</si>
  <si>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</si>
  <si>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</si>
  <si>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</si>
  <si>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</si>
  <si>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</si>
  <si>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</si>
  <si>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</si>
  <si>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</si>
  <si>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</si>
  <si>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</si>
  <si>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</si>
  <si>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</si>
  <si>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</si>
  <si>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</si>
  <si>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</si>
  <si>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</si>
  <si>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</si>
  <si>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</si>
  <si>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</si>
  <si>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</si>
  <si>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</si>
  <si>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</si>
  <si>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</si>
  <si>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</si>
  <si>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</si>
  <si>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</si>
  <si>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</si>
  <si>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</si>
  <si>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</si>
  <si>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</si>
  <si>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</si>
  <si>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</si>
  <si>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</si>
  <si>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</si>
  <si>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</si>
  <si>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</si>
  <si>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</si>
  <si>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</si>
  <si>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</si>
  <si>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</si>
  <si>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</si>
  <si>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</si>
  <si>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</si>
  <si>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</si>
  <si>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</si>
  <si>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</si>
  <si>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</si>
  <si>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</si>
  <si>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</si>
  <si>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</si>
  <si>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</si>
  <si>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</si>
  <si>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</si>
  <si>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</si>
  <si>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</si>
  <si>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</si>
  <si>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</si>
  <si>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</si>
  <si>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</si>
  <si>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</si>
  <si>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</si>
  <si>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</si>
  <si>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</si>
  <si>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</si>
  <si>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</si>
  <si>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</si>
  <si>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</si>
  <si>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</si>
  <si>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</si>
  <si>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</si>
  <si>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</si>
  <si>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</si>
  <si>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</si>
  <si>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</si>
  <si>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</si>
  <si>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</si>
  <si>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</si>
  <si>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</si>
  <si>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</si>
  <si>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</si>
  <si>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</si>
  <si>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</si>
  <si>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</si>
  <si>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</si>
  <si>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</si>
  <si>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</si>
  <si>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</si>
  <si>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</si>
  <si>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</si>
  <si>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</si>
  <si>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</si>
  <si>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</si>
  <si>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</si>
  <si>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</si>
  <si>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</si>
  <si>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</si>
  <si>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</si>
  <si>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</si>
  <si>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</si>
  <si>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</si>
  <si>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</si>
  <si>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</si>
  <si>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</si>
  <si>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</si>
  <si>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</si>
  <si>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</si>
  <si>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</si>
  <si>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</si>
  <si>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</si>
  <si>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</si>
  <si>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</si>
  <si>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</si>
  <si>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</si>
  <si>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</si>
  <si>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</si>
  <si>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</si>
  <si>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</si>
  <si>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</si>
  <si>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</si>
  <si>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</si>
  <si>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</si>
  <si>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</si>
  <si>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</si>
  <si>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</si>
  <si>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</si>
  <si>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</si>
  <si>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</si>
  <si>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</si>
  <si>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</si>
  <si>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</si>
  <si>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</si>
  <si>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</si>
  <si>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</si>
  <si>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</si>
  <si>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</si>
  <si>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</si>
  <si>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</si>
  <si>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</si>
  <si>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</si>
  <si>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</si>
  <si>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</si>
  <si>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</si>
  <si>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</si>
  <si>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</si>
  <si>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</si>
  <si>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</si>
  <si>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</si>
  <si>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</si>
  <si>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</si>
  <si>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</si>
  <si>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</si>
  <si>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</si>
  <si>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</si>
  <si>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</si>
  <si>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</si>
  <si>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</si>
  <si>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</si>
  <si>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</si>
  <si>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</si>
  <si>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</si>
  <si>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</si>
  <si>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</si>
  <si>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</si>
  <si>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</si>
  <si>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</si>
  <si>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</si>
  <si>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</si>
  <si>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</si>
  <si>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</si>
  <si>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</si>
  <si>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</si>
  <si>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</si>
  <si>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</si>
  <si>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</si>
  <si>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</si>
  <si>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</si>
  <si>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</si>
  <si>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</si>
  <si>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</si>
  <si>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</si>
  <si>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</si>
  <si>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</si>
  <si>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</si>
  <si>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</si>
  <si>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</si>
  <si>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</si>
  <si>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</si>
  <si>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</si>
  <si>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</si>
  <si>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</si>
  <si>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</si>
  <si>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</si>
  <si>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</si>
  <si>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</si>
  <si>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</si>
  <si>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</si>
  <si>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</si>
  <si>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</si>
  <si>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</si>
  <si>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</si>
  <si>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</si>
  <si>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</si>
  <si>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</si>
  <si>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</si>
  <si>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</si>
  <si>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</si>
  <si>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</si>
  <si>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</si>
  <si>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</si>
  <si>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</si>
  <si>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</si>
  <si>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</si>
  <si>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</si>
  <si>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</si>
  <si>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</si>
  <si>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</si>
  <si>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</si>
  <si>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</si>
  <si>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</si>
  <si>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</si>
  <si>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</si>
  <si>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</si>
  <si>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</si>
  <si>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</si>
  <si>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</si>
  <si>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</si>
  <si>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</si>
  <si>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</si>
  <si>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</si>
  <si>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</si>
  <si>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</si>
  <si>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</si>
  <si>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</si>
  <si>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</si>
  <si>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</si>
  <si>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</si>
  <si>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</si>
  <si>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</si>
  <si>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</si>
  <si>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</si>
  <si>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</si>
  <si>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</si>
  <si>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</si>
  <si>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</si>
  <si>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</si>
  <si>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</si>
  <si>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</si>
  <si>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</si>
  <si>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</si>
  <si>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</si>
  <si>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</si>
  <si>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</si>
  <si>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</si>
  <si>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</si>
  <si>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</si>
  <si>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</si>
  <si>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</si>
  <si>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</si>
  <si>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</si>
  <si>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</si>
  <si>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</si>
  <si>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</si>
  <si>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</si>
  <si>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</si>
  <si>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</si>
  <si>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</si>
  <si>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</si>
  <si>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</si>
  <si>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</si>
  <si>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</si>
  <si>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</si>
  <si>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</si>
  <si>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</si>
  <si>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</si>
  <si>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</si>
  <si>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</si>
  <si>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</si>
  <si>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</si>
  <si>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</si>
  <si>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</si>
  <si>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</si>
  <si>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</si>
  <si>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</si>
  <si>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</si>
  <si>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</si>
  <si>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</si>
  <si>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</si>
  <si>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</si>
  <si>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</si>
  <si>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</si>
  <si>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</si>
  <si>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</si>
  <si>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</si>
  <si>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</si>
  <si>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</si>
  <si>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</si>
  <si>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</si>
  <si>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</si>
  <si>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</si>
  <si>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</si>
  <si>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</si>
  <si>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</si>
  <si>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</si>
  <si>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</si>
  <si>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</si>
  <si>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</si>
  <si>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</si>
  <si>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</si>
  <si>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</si>
  <si>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</si>
  <si>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</si>
  <si>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</si>
  <si>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</si>
  <si>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</si>
  <si>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</si>
  <si>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</si>
  <si>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</si>
  <si>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</si>
  <si>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</si>
  <si>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</si>
  <si>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</si>
  <si>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</si>
  <si>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</si>
  <si>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</si>
  <si>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</si>
  <si>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</si>
  <si>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</si>
  <si>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</si>
  <si>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</si>
  <si>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</si>
  <si>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</si>
  <si>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</si>
  <si>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</si>
  <si>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</si>
  <si>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</si>
  <si>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</si>
  <si>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</si>
  <si>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</si>
  <si>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</si>
  <si>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</si>
  <si>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</si>
  <si>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</si>
  <si>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</si>
  <si>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</si>
  <si>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</si>
  <si>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</si>
  <si>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</si>
  <si>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</si>
  <si>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</si>
  <si>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</si>
  <si>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</si>
  <si>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</si>
  <si>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</si>
  <si>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</si>
  <si>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</si>
  <si>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</si>
  <si>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</si>
  <si>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</si>
  <si>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</si>
  <si>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</si>
  <si>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</si>
  <si>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</si>
  <si>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</si>
  <si>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</si>
  <si>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</si>
  <si>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</si>
  <si>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</si>
  <si>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</si>
  <si>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</si>
  <si>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</si>
  <si>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</si>
  <si>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</si>
  <si>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</si>
  <si>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</si>
  <si>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</si>
  <si>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</si>
  <si>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</si>
  <si>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</si>
  <si>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</si>
  <si>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</si>
  <si>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</si>
  <si>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</si>
  <si>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</si>
  <si>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</si>
  <si>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</si>
  <si>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</si>
  <si>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</si>
  <si>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</si>
  <si>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</si>
  <si>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</si>
  <si>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</si>
  <si>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</si>
  <si>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</si>
  <si>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</si>
  <si>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</si>
  <si>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</si>
  <si>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</si>
  <si>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</si>
  <si>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</si>
  <si>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</si>
  <si>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</si>
  <si>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</si>
  <si>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</si>
  <si>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</si>
  <si>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</si>
  <si>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</si>
  <si>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</si>
  <si>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</si>
  <si>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</si>
  <si>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</si>
  <si>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</si>
  <si>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</si>
  <si>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</si>
  <si>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</si>
  <si>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</si>
  <si>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</si>
  <si>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</si>
  <si>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</si>
  <si>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</si>
  <si>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</si>
  <si>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</si>
  <si>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</si>
  <si>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</si>
  <si>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</si>
  <si>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</si>
  <si>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</si>
  <si>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</si>
  <si>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</si>
  <si>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</si>
  <si>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</si>
  <si>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</si>
  <si>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</si>
  <si>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</si>
  <si>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</si>
  <si>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</si>
  <si>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</si>
  <si>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</si>
  <si>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</si>
  <si>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</si>
  <si>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</si>
  <si>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</si>
  <si>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</si>
  <si>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</si>
  <si>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</si>
  <si>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</si>
  <si>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</si>
  <si>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</si>
  <si>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</si>
  <si>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</si>
  <si>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</si>
  <si>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</si>
  <si>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</si>
  <si>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</si>
  <si>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</si>
  <si>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</si>
  <si>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</si>
  <si>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</si>
  <si>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</si>
  <si>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</si>
  <si>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</si>
  <si>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</si>
  <si>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</si>
  <si>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</si>
  <si>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</si>
  <si>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</si>
  <si>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</si>
  <si>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</si>
  <si>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</si>
  <si>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</si>
  <si>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</si>
  <si>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</si>
  <si>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</si>
  <si>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</si>
  <si>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</si>
  <si>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</si>
  <si>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</si>
  <si>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</si>
  <si>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</si>
  <si>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</si>
  <si>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</si>
  <si>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</si>
  <si>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</si>
  <si>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</si>
  <si>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</si>
  <si>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</si>
  <si>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</si>
  <si>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</si>
  <si>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</si>
  <si>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</si>
  <si>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</si>
  <si>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</si>
  <si>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</si>
  <si>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</si>
  <si>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</si>
  <si>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</si>
  <si>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</si>
  <si>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</si>
  <si>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</si>
  <si>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</si>
  <si>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</si>
  <si>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</si>
  <si>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</si>
  <si>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</si>
  <si>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</si>
  <si>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</si>
  <si>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</si>
  <si>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</si>
  <si>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</si>
  <si>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</si>
  <si>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</si>
  <si>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</si>
  <si>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</si>
  <si>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</si>
  <si>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</si>
  <si>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</si>
  <si>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</si>
  <si>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</si>
  <si>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</si>
  <si>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</si>
  <si>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</si>
  <si>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</si>
  <si>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</si>
  <si>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</si>
  <si>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</si>
  <si>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</si>
  <si>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</si>
  <si>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</si>
  <si>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</si>
  <si>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</si>
  <si>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</si>
  <si>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</si>
  <si>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</si>
  <si>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</si>
  <si>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</si>
  <si>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</si>
  <si>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</si>
  <si>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</si>
  <si>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</si>
  <si>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</si>
  <si>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</si>
  <si>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</si>
  <si>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</si>
  <si>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</si>
  <si>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</si>
  <si>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</si>
  <si>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</si>
  <si>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</si>
  <si>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</si>
  <si>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</si>
  <si>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</si>
  <si>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</si>
  <si>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</si>
  <si>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</si>
  <si>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</si>
  <si>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</si>
  <si>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</si>
  <si>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</si>
  <si>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</si>
  <si>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</si>
  <si>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</si>
  <si>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</si>
  <si>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</si>
  <si>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</si>
  <si>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</si>
  <si>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</si>
  <si>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</si>
  <si>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</si>
  <si>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</si>
  <si>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</si>
  <si>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</si>
  <si>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</si>
  <si>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</si>
  <si>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</si>
  <si>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</si>
  <si>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</si>
  <si>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</si>
  <si>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</si>
  <si>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</si>
  <si>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</si>
  <si>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</si>
  <si>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</si>
  <si>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</si>
  <si>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</si>
  <si>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</si>
  <si>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</si>
  <si>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</si>
  <si>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</si>
  <si>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</si>
  <si>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</si>
  <si>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</si>
  <si>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</si>
  <si>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</si>
  <si>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</si>
  <si>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</si>
  <si>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</si>
  <si>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</si>
  <si>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</si>
  <si>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</si>
  <si>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</si>
  <si>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</si>
  <si>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</si>
  <si>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</si>
  <si>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</si>
  <si>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</si>
  <si>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</si>
  <si>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</si>
  <si>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</si>
  <si>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</si>
  <si>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</si>
  <si>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</si>
  <si>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</si>
  <si>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</si>
  <si>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</si>
  <si>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</si>
  <si>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</si>
  <si>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</si>
  <si>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</si>
  <si>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</si>
  <si>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</si>
  <si>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</si>
  <si>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</si>
  <si>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</si>
  <si>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</si>
  <si>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</si>
  <si>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</si>
  <si>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</si>
  <si>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</si>
  <si>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</si>
  <si>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</si>
  <si>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</si>
  <si>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</si>
  <si>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</si>
  <si>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</si>
  <si>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</si>
  <si>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</si>
  <si>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</si>
  <si>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</si>
  <si>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</si>
  <si>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</si>
  <si>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</si>
  <si>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</si>
  <si>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</si>
  <si>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</si>
  <si>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</si>
  <si>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</si>
  <si>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</si>
  <si>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</si>
  <si>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</si>
  <si>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</si>
  <si>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</si>
  <si>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</si>
  <si>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</si>
  <si>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</si>
  <si>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</si>
  <si>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</si>
  <si>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</si>
  <si>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</si>
  <si>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</si>
  <si>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</si>
  <si>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</si>
  <si>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</si>
  <si>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</si>
  <si>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</si>
  <si>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</si>
  <si>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</si>
  <si>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</si>
  <si>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</si>
  <si>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</si>
  <si>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</si>
  <si>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</si>
  <si>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</si>
  <si>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</si>
  <si>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</si>
  <si>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</si>
  <si>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</si>
  <si>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</si>
  <si>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</si>
  <si>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</si>
  <si>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</si>
  <si>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</si>
  <si>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</si>
  <si>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</si>
  <si>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</si>
  <si>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</si>
  <si>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</si>
  <si>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</si>
  <si>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</si>
  <si>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</si>
  <si>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</si>
  <si>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</si>
  <si>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</si>
  <si>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</si>
  <si>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</si>
  <si>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</si>
  <si>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</si>
  <si>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</si>
  <si>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</si>
  <si>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</si>
  <si>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</si>
  <si>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</si>
  <si>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</si>
  <si>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</si>
  <si>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</si>
  <si>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</si>
  <si>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</si>
  <si>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</si>
  <si>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</si>
  <si>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</si>
  <si>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</si>
  <si>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</si>
  <si>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</si>
  <si>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</si>
  <si>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</si>
  <si>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</si>
  <si>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</si>
  <si>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</si>
  <si>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</si>
  <si>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</si>
  <si>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</si>
  <si>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</si>
  <si>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</si>
  <si>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</si>
  <si>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</si>
  <si>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</si>
  <si>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</si>
  <si>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</si>
  <si>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</si>
  <si>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</si>
  <si>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</si>
  <si>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</si>
  <si>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</si>
  <si>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</si>
  <si>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</si>
  <si>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</si>
  <si>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</si>
  <si>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</si>
  <si>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</si>
  <si>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</si>
  <si>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</si>
  <si>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</si>
  <si>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</si>
  <si>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</si>
  <si>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</si>
  <si>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</si>
  <si>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</si>
  <si>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</si>
  <si>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</si>
  <si>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</si>
  <si>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</si>
  <si>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</si>
  <si>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</si>
  <si>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</si>
  <si>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</si>
  <si>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</si>
  <si>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</si>
  <si>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</si>
  <si>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</si>
  <si>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</si>
  <si>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</si>
  <si>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</si>
  <si>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</si>
  <si>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</si>
  <si>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</si>
  <si>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</si>
  <si>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</si>
  <si>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</si>
  <si>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</si>
  <si>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</si>
  <si>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</si>
  <si>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</si>
  <si>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</si>
  <si>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</si>
  <si>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</si>
  <si>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</si>
  <si>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</si>
  <si>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</si>
  <si>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</si>
  <si>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</si>
  <si>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</si>
  <si>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</si>
  <si>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</si>
  <si>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</si>
  <si>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</si>
  <si>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</si>
  <si>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</si>
  <si>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</si>
  <si>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</si>
  <si>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</si>
  <si>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</si>
  <si>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</si>
  <si>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</si>
  <si>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</si>
  <si>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</si>
  <si>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</si>
  <si>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</si>
  <si>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</si>
  <si>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</si>
  <si>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</si>
  <si>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</si>
  <si>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</si>
  <si>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</si>
  <si>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</si>
  <si>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</si>
  <si>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</si>
  <si>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</si>
  <si>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</si>
  <si>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</si>
  <si>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</si>
  <si>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</si>
  <si>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</si>
  <si>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</si>
  <si>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</si>
  <si>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</si>
  <si>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</si>
  <si>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</si>
  <si>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</si>
  <si>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</si>
  <si>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</si>
  <si>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</si>
  <si>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</si>
  <si>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</si>
  <si>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</si>
  <si>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</si>
  <si>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</si>
  <si>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</si>
  <si>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</si>
  <si>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</si>
  <si>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</si>
  <si>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</si>
  <si>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</si>
  <si>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</si>
  <si>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</si>
  <si>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</si>
  <si>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</si>
  <si>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</si>
  <si>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</si>
  <si>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</si>
  <si>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</si>
  <si>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</si>
  <si>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</si>
  <si>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</si>
  <si>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</si>
  <si>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</si>
  <si>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</si>
  <si>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</si>
  <si>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</si>
  <si>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</si>
  <si>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</si>
  <si>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</si>
  <si>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</si>
  <si>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</si>
  <si>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</si>
  <si>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</si>
  <si>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</si>
  <si>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</si>
  <si>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</si>
  <si>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</si>
  <si>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</si>
  <si>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</si>
  <si>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</si>
  <si>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</si>
  <si>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</si>
  <si>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</si>
  <si>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</si>
  <si>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</si>
  <si>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</si>
  <si>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</si>
  <si>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</si>
  <si>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</si>
  <si>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</si>
  <si>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</si>
  <si>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</si>
  <si>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</si>
  <si>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</si>
  <si>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</si>
  <si>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</si>
  <si>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</si>
  <si>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</si>
  <si>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</si>
  <si>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</si>
  <si>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</si>
  <si>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</si>
  <si>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</si>
  <si>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</si>
  <si>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</si>
  <si>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</si>
  <si>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</si>
  <si>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</si>
  <si>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</si>
  <si>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</si>
  <si>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</si>
  <si>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</si>
  <si>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</si>
  <si>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</si>
  <si>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</si>
  <si>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</si>
  <si>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</si>
  <si>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</si>
  <si>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</si>
  <si>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</si>
  <si>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</si>
  <si>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</si>
  <si>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</si>
  <si>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</si>
  <si>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</si>
  <si>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</si>
  <si>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</si>
  <si>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</si>
  <si>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</si>
  <si>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</si>
  <si>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</si>
  <si>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</si>
  <si>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</si>
  <si>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</si>
  <si>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</si>
  <si>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</si>
  <si>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</si>
  <si>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</si>
  <si>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</si>
  <si>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</si>
  <si>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</si>
  <si>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</si>
  <si>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</si>
  <si>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</si>
  <si>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</si>
  <si>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</si>
  <si>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</si>
  <si>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</si>
  <si>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</si>
  <si>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</si>
  <si>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</si>
  <si>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</si>
  <si>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</si>
  <si>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</si>
  <si>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</si>
  <si>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</si>
  <si>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</si>
  <si>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</si>
  <si>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</si>
  <si>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</si>
  <si>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</si>
  <si>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</si>
  <si>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</si>
  <si>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</si>
  <si>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</si>
  <si>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</si>
  <si>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</si>
  <si>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</si>
  <si>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</si>
  <si>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</si>
  <si>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</si>
  <si>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</si>
  <si>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</si>
  <si>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</si>
  <si>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</si>
  <si>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</si>
  <si>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</si>
  <si>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</si>
  <si>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</si>
  <si>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</si>
  <si>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</si>
  <si>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</si>
  <si>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</si>
  <si>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</si>
  <si>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</si>
  <si>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</si>
  <si>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</si>
  <si>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</si>
  <si>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</si>
  <si>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</si>
  <si>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</si>
  <si>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</si>
  <si>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</si>
  <si>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</si>
  <si>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</si>
  <si>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</si>
  <si>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</si>
  <si>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</si>
  <si>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</si>
  <si>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</si>
  <si>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</si>
  <si>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</si>
  <si>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</si>
  <si>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</si>
  <si>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</si>
  <si>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</si>
  <si>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</si>
  <si>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</si>
  <si>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</si>
  <si>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</si>
  <si>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</si>
  <si>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</si>
  <si>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</si>
  <si>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</si>
  <si>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</si>
  <si>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</si>
  <si>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</si>
  <si>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</si>
  <si>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</si>
  <si>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</si>
  <si>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</si>
  <si>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</si>
  <si>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</si>
  <si>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</si>
  <si>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</si>
  <si>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</si>
  <si>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</si>
  <si>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</si>
  <si>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</si>
  <si>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</si>
  <si>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</si>
  <si>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</si>
  <si>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</si>
  <si>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</si>
  <si>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</si>
  <si>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</si>
  <si>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</si>
  <si>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</si>
  <si>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</si>
  <si>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</si>
  <si>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</si>
  <si>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</si>
  <si>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</si>
  <si>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</si>
  <si>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</si>
  <si>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</si>
  <si>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</si>
  <si>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</si>
  <si>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</si>
  <si>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</si>
  <si>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</si>
  <si>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</si>
  <si>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</si>
  <si>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</si>
  <si>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</si>
  <si>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</si>
  <si>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</si>
  <si>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</si>
  <si>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</si>
  <si>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</si>
  <si>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</si>
  <si>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</si>
  <si>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</si>
  <si>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</si>
  <si>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</si>
  <si>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</si>
  <si>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</si>
  <si>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</si>
  <si>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</si>
  <si>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</si>
  <si>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</si>
  <si>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</si>
  <si>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</si>
  <si>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</si>
  <si>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</si>
  <si>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</si>
  <si>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</si>
  <si>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</si>
  <si>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</si>
  <si>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</si>
  <si>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</si>
  <si>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</si>
  <si>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</si>
  <si>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</si>
  <si>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</si>
  <si>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</si>
  <si>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</si>
  <si>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</si>
  <si>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</si>
  <si>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</si>
  <si>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</si>
  <si>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</si>
  <si>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</si>
  <si>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</si>
  <si>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</si>
  <si>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</si>
  <si>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</si>
  <si>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</si>
  <si>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</si>
  <si>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</si>
  <si>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</si>
  <si>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</si>
  <si>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</si>
  <si>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</si>
  <si>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</si>
  <si>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</si>
  <si>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</si>
  <si>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</si>
  <si>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</si>
  <si>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</si>
  <si>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</si>
  <si>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</si>
  <si>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</si>
  <si>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</si>
  <si>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</si>
  <si>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</si>
  <si>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</si>
  <si>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</si>
  <si>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</si>
  <si>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</si>
  <si>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</si>
  <si>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</si>
  <si>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</si>
  <si>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</si>
  <si>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</si>
  <si>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</si>
  <si>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</si>
  <si>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</si>
  <si>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</si>
  <si>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</si>
  <si>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</si>
  <si>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</si>
  <si>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</si>
  <si>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</si>
  <si>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</si>
  <si>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</si>
  <si>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</si>
  <si>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</si>
  <si>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</si>
  <si>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</si>
  <si>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</si>
  <si>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</si>
  <si>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</si>
  <si>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</si>
  <si>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</si>
  <si>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</si>
  <si>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</si>
  <si>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</si>
  <si>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</si>
  <si>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</si>
  <si>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</si>
  <si>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</si>
  <si>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</si>
  <si>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</si>
  <si>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</si>
  <si>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</si>
  <si>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</si>
  <si>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</si>
  <si>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</si>
  <si>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</si>
  <si>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</si>
  <si>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</si>
  <si>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</si>
  <si>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</si>
  <si>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</si>
  <si>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</si>
  <si>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</si>
  <si>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</si>
  <si>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</si>
  <si>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</si>
  <si>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</si>
  <si>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</si>
  <si>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</si>
  <si>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</si>
  <si>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</si>
  <si>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</si>
  <si>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</si>
  <si>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</si>
  <si>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</si>
  <si>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</si>
  <si>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</si>
  <si>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</si>
  <si>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</si>
  <si>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</si>
  <si>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</si>
  <si>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</si>
  <si>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</si>
  <si>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</si>
  <si>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</si>
  <si>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</si>
  <si>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</si>
  <si>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</si>
  <si>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</si>
  <si>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</si>
  <si>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</si>
  <si>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</si>
  <si>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</si>
  <si>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</si>
  <si>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</si>
  <si>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</si>
  <si>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</si>
  <si>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</si>
  <si>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</si>
  <si>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</si>
  <si>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</si>
  <si>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</si>
  <si>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</si>
  <si>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</si>
  <si>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</si>
  <si>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</si>
  <si>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</si>
  <si>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</si>
  <si>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</si>
  <si>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</si>
  <si>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</si>
  <si>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</si>
  <si>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</si>
  <si>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</si>
  <si>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</si>
  <si>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</si>
  <si>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</si>
  <si>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</si>
  <si>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</si>
  <si>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</si>
  <si>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</si>
  <si>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</si>
  <si>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</si>
  <si>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</si>
  <si>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</si>
  <si>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</si>
  <si>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</si>
  <si>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</si>
  <si>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</si>
  <si>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</si>
  <si>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</si>
  <si>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</si>
  <si>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</si>
  <si>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</si>
  <si>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</si>
  <si>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</si>
  <si>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</si>
  <si>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</si>
  <si>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</si>
  <si>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</si>
  <si>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</si>
  <si>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</si>
  <si>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</si>
  <si>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</si>
  <si>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</si>
  <si>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</si>
  <si>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</si>
  <si>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</si>
  <si>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</si>
  <si>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</si>
  <si>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</si>
  <si>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</si>
  <si>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</si>
  <si>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</si>
  <si>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</si>
  <si>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</si>
  <si>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</si>
  <si>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</si>
  <si>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</si>
  <si>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</si>
  <si>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</si>
  <si>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</si>
  <si>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</si>
  <si>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</si>
  <si>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</si>
  <si>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</si>
  <si>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</si>
  <si>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</si>
  <si>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</si>
  <si>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</si>
  <si>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</si>
  <si>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</si>
  <si>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</si>
  <si>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</si>
  <si>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</si>
  <si>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</si>
  <si>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</si>
  <si>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</si>
  <si>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</si>
  <si>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</si>
  <si>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</si>
  <si>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</si>
  <si>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</si>
  <si>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</si>
  <si>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</si>
  <si>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</si>
  <si>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</si>
  <si>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</si>
  <si>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</si>
  <si>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</si>
  <si>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</si>
  <si>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</si>
  <si>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</si>
  <si>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</si>
  <si>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</si>
  <si>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</si>
  <si>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</si>
  <si>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</si>
  <si>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</si>
  <si>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</si>
  <si>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</si>
  <si>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</si>
  <si>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</si>
  <si>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</si>
  <si>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</si>
  <si>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</si>
  <si>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</si>
  <si>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</si>
  <si>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</si>
  <si>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</si>
  <si>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</si>
  <si>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</si>
  <si>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</si>
  <si>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</si>
  <si>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</si>
  <si>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</si>
  <si>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</si>
  <si>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</si>
  <si>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</si>
  <si>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</si>
  <si>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</si>
  <si>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</si>
  <si>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</si>
  <si>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</si>
  <si>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</si>
  <si>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</si>
  <si>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</si>
  <si>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</si>
  <si>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</si>
  <si>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</si>
  <si>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</si>
  <si>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</si>
  <si>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</si>
  <si>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</si>
  <si>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</si>
  <si>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</si>
  <si>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</si>
  <si>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</si>
  <si>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</si>
  <si>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</si>
  <si>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</si>
  <si>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</si>
  <si>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</si>
  <si>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</si>
  <si>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</si>
  <si>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</si>
  <si>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</si>
  <si>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</si>
  <si>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</si>
  <si>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</si>
  <si>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</si>
  <si>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</si>
  <si>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</si>
  <si>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</si>
  <si>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</si>
  <si>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</si>
  <si>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</si>
  <si>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</si>
  <si>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</si>
  <si>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</si>
  <si>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</si>
  <si>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</si>
  <si>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</si>
  <si>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</si>
  <si>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</si>
  <si>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</si>
  <si>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</si>
  <si>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</si>
  <si>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</si>
  <si>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</si>
  <si>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</si>
  <si>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</si>
  <si>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</si>
  <si>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</si>
  <si>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</si>
  <si>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</si>
  <si>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</si>
  <si>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</si>
  <si>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</si>
  <si>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</si>
  <si>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</si>
  <si>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</si>
  <si>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</si>
  <si>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</si>
  <si>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</si>
  <si>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</si>
  <si>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</si>
  <si>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</si>
  <si>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</si>
  <si>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</si>
  <si>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</si>
  <si>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</si>
  <si>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</si>
  <si>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</si>
  <si>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</si>
  <si>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</si>
  <si>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</si>
  <si>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</si>
  <si>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</si>
  <si>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</si>
  <si>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</si>
  <si>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</si>
  <si>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</si>
  <si>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</si>
  <si>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</si>
  <si>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</si>
  <si>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</si>
  <si>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</si>
  <si>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</si>
  <si>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</si>
  <si>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</si>
  <si>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</si>
  <si>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</si>
  <si>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</si>
  <si>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</si>
  <si>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</si>
  <si>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</si>
  <si>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</si>
  <si>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</si>
  <si>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</si>
  <si>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</si>
  <si>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</si>
  <si>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</si>
  <si>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</si>
  <si>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</si>
  <si>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</si>
  <si>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</si>
  <si>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</si>
  <si>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</si>
  <si>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</si>
  <si>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</si>
  <si>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</si>
  <si>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</si>
  <si>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</si>
  <si>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</si>
  <si>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</si>
  <si>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</si>
  <si>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</si>
  <si>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</si>
  <si>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</si>
  <si>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</si>
  <si>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</si>
  <si>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</si>
  <si>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</si>
  <si>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</si>
  <si>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</si>
  <si>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</si>
  <si>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</si>
  <si>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</si>
  <si>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</si>
  <si>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</si>
  <si>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</si>
  <si>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</si>
  <si>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</si>
  <si>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</si>
  <si>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</si>
  <si>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</si>
  <si>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</si>
  <si>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</si>
  <si>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</si>
  <si>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</si>
  <si>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</si>
  <si>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</si>
  <si>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</si>
  <si>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</si>
  <si>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</si>
  <si>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</si>
  <si>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</si>
  <si>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</si>
  <si>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</si>
  <si>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</si>
  <si>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</si>
  <si>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</si>
  <si>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</si>
  <si>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</si>
  <si>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</si>
  <si>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</si>
  <si>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</si>
  <si>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</si>
  <si>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</si>
  <si>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</si>
  <si>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</si>
  <si>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</si>
  <si>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</si>
  <si>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</si>
  <si>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</si>
  <si>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</si>
  <si>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</si>
  <si>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</si>
  <si>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</si>
  <si>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</si>
  <si>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</si>
  <si>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</si>
  <si>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</si>
  <si>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</si>
  <si>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</si>
  <si>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</si>
  <si>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</si>
  <si>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</si>
  <si>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</si>
  <si>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</si>
  <si>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</si>
  <si>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</si>
  <si>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</si>
  <si>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</si>
  <si>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</si>
  <si>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</si>
  <si>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</si>
  <si>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</si>
  <si>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</si>
  <si>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</si>
  <si>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</si>
  <si>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</si>
  <si>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</si>
  <si>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</si>
  <si>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</si>
  <si>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</si>
  <si>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</si>
  <si>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</si>
  <si>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</si>
  <si>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</si>
  <si>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</si>
  <si>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</si>
  <si>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</si>
  <si>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</si>
  <si>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</si>
  <si>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</si>
  <si>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</si>
  <si>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</si>
  <si>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</si>
  <si>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</si>
  <si>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</si>
  <si>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</si>
  <si>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</si>
  <si>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</si>
  <si>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</si>
  <si>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</si>
  <si>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</si>
  <si>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</si>
  <si>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</si>
  <si>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</si>
  <si>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</si>
  <si>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</si>
  <si>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</si>
  <si>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</si>
  <si>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</si>
  <si>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</si>
  <si>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</si>
  <si>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</si>
  <si>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</si>
  <si>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</si>
  <si>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</si>
  <si>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</si>
  <si>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</si>
  <si>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</si>
  <si>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</si>
  <si>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</si>
  <si>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</si>
  <si>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</si>
  <si>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</si>
  <si>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</si>
  <si>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</si>
  <si>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</si>
  <si>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</si>
  <si>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</si>
  <si>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</si>
  <si>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</si>
  <si>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</si>
  <si>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</si>
  <si>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</si>
  <si>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</si>
  <si>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</si>
  <si>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</si>
  <si>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</si>
  <si>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</si>
  <si>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</si>
  <si>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</si>
  <si>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</si>
  <si>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</si>
  <si>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</si>
  <si>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</si>
  <si>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</si>
  <si>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</si>
  <si>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</si>
  <si>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</si>
  <si>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</si>
  <si>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</si>
  <si>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</si>
  <si>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</si>
  <si>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</si>
  <si>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</si>
  <si>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</si>
  <si>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</si>
  <si>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</si>
  <si>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</si>
  <si>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</si>
  <si>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</si>
  <si>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</si>
  <si>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</si>
  <si>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</si>
  <si>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</si>
  <si>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</si>
  <si>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</si>
  <si>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</si>
  <si>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</si>
  <si>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</si>
  <si>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</si>
  <si>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</si>
  <si>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</si>
  <si>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</si>
  <si>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</si>
  <si>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</si>
  <si>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</si>
  <si>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</si>
  <si>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</si>
  <si>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</si>
  <si>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</si>
  <si>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</si>
  <si>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</si>
  <si>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</si>
  <si>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</si>
  <si>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</si>
  <si>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</si>
  <si>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</si>
  <si>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</si>
  <si>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</si>
  <si>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</si>
  <si>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</si>
  <si>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</si>
  <si>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</si>
  <si>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</si>
  <si>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</si>
  <si>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</si>
  <si>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</si>
  <si>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</si>
  <si>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</si>
  <si>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</si>
  <si>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</si>
  <si>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</si>
  <si>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</si>
  <si>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</si>
  <si>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</si>
  <si>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</si>
  <si>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</si>
  <si>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</si>
  <si>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</si>
  <si>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</si>
  <si>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</si>
  <si>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</si>
  <si>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</si>
  <si>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</si>
  <si>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</si>
  <si>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</si>
  <si>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</si>
  <si>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</si>
  <si>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</si>
  <si>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</si>
  <si>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</si>
  <si>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</si>
  <si>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</si>
  <si>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</si>
  <si>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</si>
  <si>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</si>
  <si>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</si>
  <si>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</si>
  <si>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</si>
  <si>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</si>
  <si>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</si>
  <si>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</si>
  <si>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</si>
  <si>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</si>
  <si>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</si>
  <si>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</si>
  <si>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</si>
  <si>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</si>
  <si>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</si>
  <si>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</si>
  <si>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</si>
  <si>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</si>
  <si>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</si>
  <si>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</si>
  <si>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</si>
  <si>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</si>
  <si>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</si>
  <si>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</si>
  <si>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</si>
  <si>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</si>
  <si>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</si>
  <si>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</si>
  <si>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</si>
  <si>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</si>
  <si>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</si>
  <si>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</si>
  <si>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</si>
  <si>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</si>
  <si>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</si>
  <si>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</si>
  <si>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</si>
  <si>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</si>
  <si>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</si>
  <si>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</si>
  <si>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</si>
  <si>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</si>
  <si>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</si>
  <si>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</si>
  <si>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</si>
  <si>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</si>
  <si>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</si>
  <si>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</si>
  <si>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</si>
  <si>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</si>
  <si>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</si>
  <si>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</si>
  <si>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</si>
  <si>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</si>
  <si>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</si>
  <si>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</si>
  <si>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</si>
  <si>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</si>
  <si>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</si>
  <si>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</si>
  <si>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</si>
  <si>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</si>
  <si>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</si>
  <si>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</si>
  <si>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</si>
  <si>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</si>
  <si>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</si>
  <si>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</si>
  <si>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</si>
  <si>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</si>
  <si>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</si>
  <si>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</si>
  <si>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</si>
  <si>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</si>
  <si>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</si>
  <si>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</si>
  <si>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</si>
  <si>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</si>
  <si>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</si>
  <si>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</si>
  <si>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</si>
  <si>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</si>
  <si>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</si>
  <si>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</si>
  <si>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</si>
  <si>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</si>
  <si>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</si>
  <si>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</si>
  <si>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</si>
  <si>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</si>
  <si>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</si>
  <si>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</si>
  <si>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</si>
  <si>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</si>
  <si>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</si>
  <si>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</si>
  <si>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</si>
  <si>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</si>
  <si>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</si>
  <si>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</si>
  <si>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</si>
  <si>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</si>
  <si>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</si>
  <si>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</si>
  <si>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</si>
  <si>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</si>
  <si>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</si>
  <si>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</si>
  <si>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</si>
  <si>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</si>
  <si>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</si>
  <si>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</si>
  <si>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</si>
  <si>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</si>
  <si>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</si>
  <si>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</si>
  <si>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</si>
  <si>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</si>
  <si>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</si>
  <si>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</si>
  <si>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</si>
  <si>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</si>
  <si>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</si>
  <si>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</si>
  <si>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</si>
  <si>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</si>
  <si>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</si>
  <si>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</si>
  <si>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</si>
  <si>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</si>
  <si>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</si>
  <si>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</si>
  <si>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</si>
  <si>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</si>
  <si>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</si>
  <si>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</si>
  <si>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</si>
  <si>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</si>
  <si>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</si>
  <si>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</si>
  <si>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</si>
  <si>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</si>
  <si>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</si>
  <si>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</si>
  <si>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</si>
  <si>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</si>
  <si>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</si>
  <si>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</si>
  <si>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</si>
  <si>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</si>
  <si>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</si>
  <si>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</si>
  <si>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</si>
  <si>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</si>
  <si>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</si>
  <si>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</si>
  <si>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</si>
  <si>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</si>
  <si>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</si>
  <si>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</si>
  <si>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</si>
  <si>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</si>
  <si>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</si>
  <si>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</si>
  <si>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</si>
  <si>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</si>
  <si>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</si>
  <si>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</si>
  <si>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</si>
  <si>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</si>
  <si>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</si>
  <si>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</si>
  <si>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</si>
  <si>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</si>
  <si>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</si>
  <si>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</si>
  <si>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</si>
  <si>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</si>
  <si>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</si>
  <si>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</si>
  <si>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</si>
  <si>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</si>
  <si>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</si>
  <si>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</si>
  <si>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</si>
  <si>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</si>
  <si>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</si>
  <si>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</si>
  <si>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</si>
  <si>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</si>
  <si>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</si>
  <si>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</si>
  <si>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</si>
  <si>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</si>
  <si>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</si>
  <si>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</si>
  <si>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</si>
  <si>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</si>
  <si>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</si>
  <si>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</si>
  <si>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</si>
  <si>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</si>
  <si>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</si>
  <si>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</si>
  <si>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</si>
  <si>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</si>
  <si>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</si>
  <si>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</si>
  <si>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</si>
  <si>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</si>
  <si>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</si>
  <si>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</si>
  <si>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</si>
  <si>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</si>
  <si>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</si>
  <si>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</si>
  <si>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</si>
  <si>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</si>
  <si>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</si>
  <si>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</si>
  <si>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</si>
  <si>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</si>
  <si>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</si>
  <si>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</si>
  <si>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</si>
  <si>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</si>
  <si>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</si>
  <si>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</si>
  <si>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</si>
  <si>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</si>
  <si>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</si>
  <si>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</si>
  <si>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</si>
  <si>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</si>
  <si>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</si>
  <si>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</si>
  <si>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</si>
  <si>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</si>
  <si>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</si>
  <si>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</si>
  <si>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</si>
  <si>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</si>
  <si>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</si>
  <si>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</si>
  <si>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</si>
  <si>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</si>
  <si>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</si>
  <si>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</si>
  <si>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</si>
  <si>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</si>
  <si>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</si>
  <si>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</si>
  <si>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</si>
  <si>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</si>
  <si>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</si>
  <si>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</si>
  <si>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</si>
  <si>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</si>
  <si>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</si>
  <si>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</si>
  <si>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</si>
  <si>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</si>
  <si>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</si>
  <si>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</si>
  <si>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</si>
  <si>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</si>
  <si>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</si>
  <si>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</si>
  <si>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</si>
  <si>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</si>
  <si>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</si>
  <si>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</si>
  <si>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</si>
  <si>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</si>
  <si>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</si>
  <si>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</si>
  <si>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</si>
  <si>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</si>
  <si>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</si>
  <si>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</si>
  <si>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</si>
  <si>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</si>
  <si>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</si>
  <si>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</si>
  <si>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</si>
  <si>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</si>
  <si>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</si>
  <si>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</si>
  <si>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</si>
  <si>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</si>
  <si>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</si>
  <si>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</si>
  <si>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</si>
  <si>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</si>
  <si>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</si>
  <si>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</si>
  <si>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</si>
  <si>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</si>
  <si>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</si>
  <si>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</si>
  <si>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</si>
  <si>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</si>
  <si>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</si>
  <si>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</si>
  <si>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</si>
  <si>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</si>
  <si>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</si>
  <si>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</si>
  <si>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</si>
  <si>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</si>
  <si>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</si>
  <si>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</si>
  <si>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</si>
  <si>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</si>
  <si>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</si>
  <si>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</si>
  <si>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</si>
  <si>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</si>
  <si>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</si>
  <si>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</si>
  <si>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</si>
  <si>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</si>
  <si>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</si>
  <si>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</si>
  <si>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</si>
  <si>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</si>
  <si>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</si>
  <si>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</si>
  <si>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</si>
  <si>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</si>
  <si>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</si>
  <si>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</si>
  <si>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</si>
  <si>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</si>
  <si>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</si>
  <si>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</si>
  <si>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</si>
  <si>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</si>
  <si>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</si>
  <si>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</si>
  <si>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</si>
  <si>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</si>
  <si>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</si>
  <si>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</si>
  <si>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</si>
  <si>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</si>
  <si>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</si>
  <si>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</si>
  <si>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</si>
  <si>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</si>
  <si>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</si>
  <si>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</si>
  <si>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</si>
  <si>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</si>
  <si>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</si>
  <si>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</si>
  <si>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</si>
  <si>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</si>
  <si>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</si>
  <si>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</si>
  <si>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</si>
  <si>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</si>
  <si>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</si>
  <si>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</si>
  <si>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</si>
  <si>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</si>
  <si>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</si>
  <si>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</si>
  <si>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</si>
  <si>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</si>
  <si>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</si>
  <si>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</si>
  <si>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</si>
  <si>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</si>
  <si>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</si>
  <si>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</si>
  <si>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</si>
  <si>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</si>
  <si>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</si>
  <si>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</si>
  <si>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</si>
  <si>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</si>
  <si>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</si>
  <si>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</si>
  <si>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</si>
  <si>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</si>
  <si>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</si>
  <si>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</si>
  <si>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</si>
  <si>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</si>
  <si>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</si>
  <si>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</si>
  <si>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</si>
  <si>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</si>
  <si>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</si>
  <si>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</si>
  <si>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</si>
  <si>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</si>
  <si>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</si>
  <si>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</si>
  <si>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</si>
  <si>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</si>
  <si>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</si>
  <si>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</si>
  <si>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</si>
  <si>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</si>
  <si>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</si>
  <si>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</si>
  <si>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</si>
  <si>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</si>
  <si>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</si>
  <si>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</si>
  <si>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</si>
  <si>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</si>
  <si>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</si>
  <si>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</si>
  <si>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</si>
  <si>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</si>
  <si>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</si>
  <si>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</si>
  <si>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</si>
  <si>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</si>
  <si>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</si>
  <si>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</si>
  <si>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</si>
  <si>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</si>
  <si>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</si>
  <si>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</si>
  <si>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</si>
  <si>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</si>
  <si>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</si>
  <si>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</si>
  <si>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</si>
  <si>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</si>
  <si>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</si>
  <si>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</si>
  <si>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</si>
  <si>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</si>
  <si>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</si>
  <si>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</si>
  <si>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</si>
  <si>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</si>
  <si>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</si>
  <si>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</si>
  <si>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</si>
  <si>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</si>
  <si>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</si>
  <si>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</si>
  <si>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</si>
  <si>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</si>
  <si>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</si>
  <si>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</si>
  <si>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</si>
  <si>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</si>
  <si>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</si>
  <si>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</si>
  <si>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</si>
  <si>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</si>
  <si>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</si>
  <si>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</si>
  <si>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</si>
  <si>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</si>
  <si>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</si>
  <si>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</si>
  <si>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</si>
  <si>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</si>
  <si>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</si>
  <si>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</si>
  <si>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</si>
  <si>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</si>
  <si>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</si>
  <si>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</si>
  <si>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</si>
  <si>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</si>
  <si>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</si>
  <si>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</si>
  <si>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</si>
  <si>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</si>
  <si>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</si>
  <si>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</si>
  <si>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</si>
  <si>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</si>
  <si>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</si>
  <si>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</si>
  <si>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</si>
  <si>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</si>
  <si>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</si>
  <si>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</si>
  <si>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</si>
  <si>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</si>
  <si>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</si>
  <si>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</si>
  <si>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</si>
  <si>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</si>
  <si>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</si>
  <si>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</si>
  <si>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</si>
  <si>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</si>
  <si>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</si>
  <si>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</si>
  <si>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</si>
  <si>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</si>
  <si>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</si>
  <si>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</si>
  <si>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</si>
  <si>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</si>
  <si>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</si>
  <si>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</si>
  <si>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</si>
  <si>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</si>
  <si>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</si>
  <si>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</si>
  <si>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</si>
  <si>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</si>
  <si>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</si>
  <si>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</si>
  <si>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</si>
  <si>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</si>
  <si>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</si>
  <si>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</si>
  <si>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</si>
  <si>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</si>
  <si>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</si>
  <si>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</si>
  <si>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</si>
  <si>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</si>
  <si>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</si>
  <si>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</si>
  <si>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</si>
  <si>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</si>
  <si>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</si>
  <si>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</si>
  <si>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</si>
  <si>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</si>
  <si>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</si>
  <si>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</si>
  <si>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</si>
  <si>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</si>
  <si>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</si>
  <si>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</si>
  <si>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</si>
  <si>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</si>
  <si>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</si>
  <si>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</si>
  <si>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</si>
  <si>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</si>
  <si>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</si>
  <si>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</si>
  <si>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</si>
  <si>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</si>
  <si>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</si>
  <si>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</si>
  <si>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</si>
  <si>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</si>
  <si>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</si>
  <si>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</si>
  <si>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</si>
  <si>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</si>
  <si>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</si>
  <si>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</si>
  <si>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</si>
  <si>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</si>
  <si>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</si>
  <si>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</si>
  <si>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</si>
  <si>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</si>
  <si>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</si>
  <si>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</si>
  <si>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</si>
  <si>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</si>
  <si>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</si>
  <si>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</si>
  <si>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</si>
  <si>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</si>
  <si>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</si>
  <si>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</si>
  <si>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</si>
  <si>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</si>
  <si>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</si>
  <si>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</si>
  <si>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</si>
  <si>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</si>
  <si>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</si>
  <si>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</si>
  <si>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</si>
  <si>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</si>
  <si>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</si>
  <si>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</si>
  <si>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</si>
  <si>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</si>
  <si>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</si>
  <si>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</si>
  <si>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</si>
  <si>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</si>
  <si>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</si>
  <si>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</si>
  <si>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</si>
  <si>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</si>
  <si>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</si>
  <si>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</si>
  <si>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</si>
  <si>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</si>
  <si>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</si>
  <si>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</si>
  <si>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</si>
  <si>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</si>
  <si>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</si>
  <si>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</si>
  <si>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</si>
  <si>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</si>
  <si>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</si>
  <si>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</si>
  <si>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</si>
  <si>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</si>
  <si>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</si>
  <si>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</si>
  <si>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</si>
  <si>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</si>
  <si>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</si>
  <si>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</si>
  <si>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</si>
  <si>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</si>
  <si>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</si>
  <si>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</si>
  <si>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</si>
  <si>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</si>
  <si>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</si>
  <si>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</si>
  <si>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</si>
  <si>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</si>
  <si>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</si>
  <si>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</si>
  <si>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</si>
  <si>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</si>
  <si>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</si>
  <si>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</si>
  <si>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</si>
  <si>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</si>
  <si>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</si>
  <si>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</si>
  <si>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</si>
  <si>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</si>
  <si>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</si>
  <si>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</si>
  <si>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</si>
  <si>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</si>
  <si>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</si>
  <si>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</si>
  <si>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</si>
  <si>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</si>
  <si>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</si>
  <si>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</si>
  <si>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</si>
  <si>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</si>
  <si>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</si>
  <si>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</si>
  <si>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</si>
  <si>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</si>
  <si>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</si>
  <si>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</si>
  <si>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</si>
  <si>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</si>
  <si>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</si>
  <si>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</si>
  <si>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</si>
  <si>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</si>
  <si>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</si>
  <si>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</si>
  <si>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</si>
  <si>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</si>
  <si>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</si>
  <si>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</si>
  <si>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</si>
  <si>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</si>
  <si>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</si>
  <si>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</si>
  <si>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</si>
  <si>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</si>
  <si>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</si>
  <si>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</si>
  <si>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</si>
  <si>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</si>
  <si>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</si>
  <si>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</si>
  <si>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</si>
  <si>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</si>
  <si>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</si>
  <si>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</si>
  <si>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</si>
  <si>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</si>
  <si>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</si>
  <si>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</si>
  <si>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</si>
  <si>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</si>
  <si>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</si>
  <si>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</si>
  <si>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</si>
  <si>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</si>
  <si>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</si>
  <si>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</si>
  <si>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</si>
  <si>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</si>
  <si>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</si>
  <si>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</si>
  <si>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</si>
  <si>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</si>
  <si>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</si>
  <si>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</si>
  <si>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</si>
  <si>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</si>
  <si>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</si>
  <si>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</si>
  <si>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</si>
  <si>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</si>
  <si>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</si>
  <si>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</si>
  <si>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</si>
  <si>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</si>
  <si>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</si>
  <si>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</si>
  <si>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</si>
  <si>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</si>
  <si>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</si>
  <si>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</si>
  <si>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</si>
  <si>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</si>
  <si>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</si>
  <si>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</si>
  <si>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</si>
  <si>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</si>
  <si>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</si>
  <si>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</si>
  <si>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</si>
  <si>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</si>
  <si>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</si>
  <si>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</si>
  <si>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</si>
  <si>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</si>
  <si>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</si>
  <si>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</si>
  <si>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</si>
  <si>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</si>
  <si>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</si>
  <si>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</si>
  <si>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</si>
  <si>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</si>
  <si>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</si>
  <si>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</si>
  <si>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</si>
  <si>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</si>
  <si>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</si>
  <si>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</si>
  <si>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</si>
  <si>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</si>
  <si>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</si>
  <si>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</si>
  <si>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</si>
  <si>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</si>
  <si>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</si>
  <si>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</si>
  <si>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</si>
  <si>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</si>
  <si>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</si>
  <si>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</si>
  <si>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</si>
  <si>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</si>
  <si>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</si>
  <si>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</si>
  <si>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</si>
  <si>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</si>
  <si>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</si>
  <si>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</si>
  <si>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</si>
  <si>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</si>
  <si>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</si>
  <si>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</si>
  <si>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</si>
  <si>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</si>
  <si>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</si>
  <si>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</si>
  <si>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</si>
  <si>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</si>
  <si>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</si>
  <si>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</si>
  <si>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</si>
  <si>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</si>
  <si>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</si>
  <si>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</si>
  <si>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</si>
  <si>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</si>
  <si>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</si>
  <si>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</si>
  <si>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</si>
  <si>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</si>
  <si>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</si>
  <si>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</si>
  <si>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</si>
  <si>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</si>
  <si>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</si>
  <si>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</si>
  <si>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</si>
  <si>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</si>
  <si>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</si>
  <si>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</si>
  <si>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</si>
  <si>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</si>
  <si>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</si>
  <si>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</si>
  <si>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</si>
  <si>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</si>
  <si>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</si>
  <si>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</si>
  <si>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</si>
  <si>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</si>
  <si>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</si>
  <si>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</si>
  <si>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</si>
  <si>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</si>
  <si>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</si>
  <si>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</si>
  <si>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</si>
  <si>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</si>
  <si>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</si>
  <si>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</si>
  <si>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</si>
  <si>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</si>
  <si>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</si>
  <si>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</si>
  <si>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</si>
  <si>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</si>
  <si>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</si>
  <si>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</si>
  <si>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</si>
  <si>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</si>
  <si>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</si>
  <si>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</si>
  <si>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</si>
  <si>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</si>
  <si>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</si>
  <si>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</si>
  <si>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</si>
  <si>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</si>
  <si>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</si>
  <si>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</si>
  <si>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</si>
  <si>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</si>
  <si>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</si>
  <si>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</si>
  <si>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</si>
  <si>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</si>
  <si>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</si>
  <si>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</si>
  <si>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</si>
  <si>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</si>
  <si>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</si>
  <si>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</si>
  <si>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</si>
  <si>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</si>
  <si>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</si>
  <si>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</si>
  <si>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</si>
  <si>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</si>
  <si>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</si>
  <si>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</si>
  <si>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</si>
  <si>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</si>
  <si>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</si>
  <si>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</si>
  <si>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</si>
  <si>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</si>
  <si>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</si>
  <si>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</si>
  <si>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</si>
  <si>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</si>
  <si>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</si>
  <si>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</si>
  <si>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</si>
  <si>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</si>
  <si>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</si>
  <si>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</si>
  <si>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</si>
  <si>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</si>
  <si>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</si>
  <si>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</si>
  <si>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</si>
  <si>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</si>
  <si>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</si>
  <si>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</si>
  <si>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</si>
  <si>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</si>
  <si>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</si>
  <si>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</si>
  <si>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</si>
  <si>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</si>
  <si>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</si>
  <si>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</si>
  <si>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</si>
  <si>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</si>
  <si>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</si>
  <si>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</si>
  <si>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</si>
  <si>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</si>
  <si>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</si>
  <si>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</si>
  <si>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</si>
  <si>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</si>
  <si>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</si>
  <si>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</si>
  <si>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</si>
  <si>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</si>
  <si>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</si>
  <si>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</si>
  <si>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</si>
  <si>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</si>
  <si>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</si>
  <si>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</si>
  <si>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</si>
  <si>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</si>
  <si>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</si>
  <si>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</si>
  <si>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</si>
  <si>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</si>
  <si>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</si>
  <si>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</si>
  <si>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</si>
  <si>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</si>
  <si>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</si>
  <si>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</si>
  <si>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</si>
  <si>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</si>
  <si>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</si>
  <si>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</si>
  <si>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</si>
  <si>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</si>
  <si>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</si>
  <si>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</si>
  <si>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</si>
  <si>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</si>
  <si>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</si>
  <si>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</si>
  <si>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</si>
  <si>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</si>
  <si>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</si>
  <si>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</si>
  <si>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</si>
  <si>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</si>
  <si>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</si>
  <si>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</si>
  <si>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</si>
  <si>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</si>
  <si>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</si>
  <si>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</si>
  <si>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</si>
  <si>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</si>
  <si>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</si>
  <si>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</si>
  <si>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</si>
  <si>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</si>
  <si>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</si>
  <si>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</si>
  <si>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</si>
  <si>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</si>
  <si>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</si>
  <si>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</si>
  <si>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</si>
  <si>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</si>
  <si>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</si>
  <si>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</si>
  <si>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</si>
  <si>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</si>
  <si>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</si>
  <si>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</si>
  <si>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</si>
  <si>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</si>
  <si>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</si>
  <si>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</si>
  <si>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</si>
  <si>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</si>
  <si>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</si>
  <si>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</si>
  <si>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</si>
  <si>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</si>
  <si>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</si>
  <si>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</si>
  <si>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</si>
  <si>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</si>
  <si>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</si>
  <si>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</si>
  <si>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</si>
  <si>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</si>
  <si>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</si>
  <si>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</si>
  <si>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</si>
  <si>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</si>
  <si>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</si>
  <si>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</si>
  <si>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</si>
  <si>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</si>
  <si>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</si>
  <si>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</si>
  <si>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</si>
  <si>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</si>
  <si>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</si>
  <si>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</si>
  <si>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</si>
  <si>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</si>
  <si>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</si>
  <si>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</si>
  <si>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</si>
  <si>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</si>
  <si>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</si>
  <si>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</si>
  <si>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</si>
  <si>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</si>
  <si>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</si>
  <si>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</si>
  <si>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</si>
  <si>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</si>
  <si>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</si>
  <si>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</si>
  <si>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</si>
  <si>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</si>
  <si>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</si>
  <si>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</si>
  <si>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</si>
  <si>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</si>
  <si>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</si>
  <si>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</si>
  <si>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</si>
  <si>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</si>
  <si>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</si>
  <si>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</si>
  <si>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</si>
  <si>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</si>
  <si>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</si>
  <si>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</si>
  <si>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</si>
  <si>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</si>
  <si>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</si>
  <si>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</si>
  <si>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</si>
  <si>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</si>
  <si>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</si>
  <si>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</si>
  <si>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</si>
  <si>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</si>
  <si>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</si>
  <si>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</si>
  <si>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</si>
  <si>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</si>
  <si>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</si>
  <si>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</si>
  <si>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</si>
  <si>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</si>
  <si>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</si>
  <si>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</si>
  <si>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</si>
  <si>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</si>
  <si>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</si>
  <si>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</si>
  <si>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</si>
  <si>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</si>
  <si>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</si>
  <si>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</si>
  <si>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</si>
  <si>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</si>
  <si>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</si>
  <si>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</si>
  <si>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</si>
  <si>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</si>
  <si>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</si>
  <si>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</si>
  <si>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</si>
  <si>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</si>
  <si>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</si>
  <si>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</si>
  <si>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</si>
  <si>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</si>
  <si>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</si>
  <si>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</si>
  <si>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</si>
  <si>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</si>
  <si>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</si>
  <si>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</si>
  <si>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</si>
  <si>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</si>
  <si>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</si>
  <si>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</si>
  <si>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</si>
  <si>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</si>
  <si>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</si>
  <si>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</si>
  <si>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</si>
  <si>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</si>
  <si>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</si>
  <si>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</si>
  <si>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</si>
  <si>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</si>
  <si>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</si>
  <si>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</si>
  <si>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</si>
  <si>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</si>
  <si>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</si>
  <si>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</si>
  <si>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</si>
  <si>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</si>
  <si>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</si>
  <si>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</si>
  <si>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</si>
  <si>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</si>
  <si>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</si>
  <si>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</si>
  <si>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</si>
  <si>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</si>
  <si>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</si>
  <si>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</si>
  <si>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</si>
  <si>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</si>
  <si>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</si>
  <si>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</si>
  <si>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</si>
  <si>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</si>
  <si>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</si>
  <si>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</si>
  <si>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</si>
  <si>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</si>
  <si>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</si>
  <si>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</si>
  <si>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</si>
  <si>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</si>
  <si>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</si>
  <si>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</si>
  <si>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</si>
  <si>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</si>
  <si>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</si>
  <si>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</si>
  <si>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</si>
  <si>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</si>
  <si>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</si>
  <si>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</si>
  <si>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</si>
  <si>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</si>
  <si>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</si>
  <si>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</si>
  <si>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</si>
  <si>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</si>
  <si>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</si>
  <si>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</si>
  <si>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</si>
  <si>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</si>
  <si>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</si>
  <si>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</si>
  <si>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</si>
  <si>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</si>
  <si>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</si>
  <si>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</si>
  <si>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</si>
  <si>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</si>
  <si>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</si>
  <si>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</si>
  <si>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</si>
  <si>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</si>
  <si>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</si>
  <si>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</si>
  <si>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</si>
  <si>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</si>
  <si>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</si>
  <si>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</si>
  <si>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</si>
  <si>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</si>
  <si>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</si>
  <si>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</si>
  <si>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</si>
  <si>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</si>
  <si>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</si>
  <si>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</si>
  <si>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</si>
  <si>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</si>
  <si>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</si>
  <si>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</si>
  <si>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</si>
  <si>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</si>
  <si>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</si>
  <si>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</si>
  <si>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</si>
  <si>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</si>
  <si>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</si>
  <si>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</si>
  <si>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</si>
  <si>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</si>
  <si>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</si>
  <si>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</si>
  <si>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</si>
  <si>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</si>
  <si>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</si>
  <si>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</si>
  <si>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</si>
  <si>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</si>
  <si>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</si>
  <si>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</si>
  <si>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</si>
  <si>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</si>
  <si>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</si>
  <si>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</si>
  <si>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</si>
  <si>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</si>
  <si>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</si>
  <si>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</si>
  <si>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</si>
  <si>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</si>
  <si>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</si>
  <si>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</si>
  <si>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</si>
  <si>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</si>
  <si>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</si>
  <si>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</si>
  <si>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</si>
  <si>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</si>
  <si>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</si>
  <si>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</si>
  <si>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</si>
  <si>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</si>
  <si>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</si>
  <si>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</si>
  <si>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</si>
  <si>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</si>
  <si>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</si>
  <si>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</si>
  <si>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</si>
  <si>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</si>
  <si>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</si>
  <si>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</si>
  <si>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</si>
  <si>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</si>
  <si>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</si>
  <si>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</si>
  <si>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</si>
  <si>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</si>
  <si>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</si>
  <si>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</si>
  <si>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</si>
  <si>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</si>
  <si>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</si>
  <si>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</si>
  <si>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</si>
  <si>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</si>
  <si>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</si>
  <si>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</si>
  <si>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</si>
  <si>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</si>
  <si>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</si>
  <si>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</si>
  <si>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</si>
  <si>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</si>
  <si>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</si>
  <si>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</si>
  <si>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</si>
  <si>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</si>
  <si>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</si>
  <si>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</si>
  <si>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</si>
  <si>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</si>
  <si>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</si>
  <si>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</si>
  <si>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</si>
  <si>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</si>
  <si>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</si>
  <si>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</si>
  <si>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</si>
  <si>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</si>
  <si>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</si>
  <si>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</si>
  <si>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</si>
  <si>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</si>
  <si>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</si>
  <si>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</si>
  <si>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</si>
  <si>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</si>
  <si>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</si>
  <si>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</si>
  <si>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</si>
  <si>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</si>
  <si>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</si>
  <si>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</si>
  <si>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</si>
  <si>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</si>
  <si>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</si>
  <si>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</si>
  <si>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</si>
  <si>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</si>
  <si>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</si>
  <si>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</si>
  <si>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</si>
  <si>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</si>
  <si>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</si>
  <si>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</si>
  <si>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</si>
  <si>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</si>
  <si>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</si>
  <si>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</si>
  <si>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</si>
  <si>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</si>
  <si>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</si>
  <si>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</si>
  <si>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</si>
  <si>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</si>
  <si>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</si>
  <si>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</si>
  <si>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</si>
  <si>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</si>
  <si>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</si>
  <si>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</si>
  <si>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</si>
  <si>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</si>
  <si>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</si>
  <si>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</si>
  <si>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</si>
  <si>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</si>
  <si>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</si>
  <si>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</si>
  <si>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</si>
  <si>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</si>
  <si>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</si>
  <si>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</si>
  <si>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</si>
  <si>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</si>
  <si>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</si>
  <si>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</si>
  <si>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</si>
  <si>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</si>
  <si>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</si>
  <si>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</si>
  <si>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</si>
  <si>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</si>
  <si>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</si>
  <si>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</si>
  <si>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</si>
  <si>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</si>
  <si>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</si>
  <si>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</si>
  <si>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</si>
  <si>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</si>
  <si>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</si>
  <si>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</si>
  <si>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</si>
  <si>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</si>
  <si>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</si>
  <si>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</si>
  <si>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</si>
  <si>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</si>
  <si>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</si>
  <si>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</si>
  <si>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</si>
  <si>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</si>
  <si>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</si>
  <si>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</si>
  <si>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</si>
  <si>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</si>
  <si>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</si>
  <si>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</si>
  <si>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</si>
  <si>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</si>
  <si>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</si>
  <si>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</si>
  <si>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</si>
  <si>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</si>
  <si>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</si>
  <si>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</si>
  <si>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</si>
  <si>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</si>
  <si>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</si>
  <si>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</si>
  <si>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</si>
  <si>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</si>
  <si>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</si>
  <si>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</si>
  <si>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</si>
  <si>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</si>
  <si>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</si>
  <si>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</si>
  <si>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</si>
  <si>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</si>
  <si>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</si>
  <si>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</si>
  <si>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</si>
  <si>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</si>
  <si>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</si>
  <si>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</si>
  <si>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</si>
  <si>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</si>
  <si>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</si>
  <si>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</si>
  <si>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</si>
  <si>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</si>
  <si>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</si>
  <si>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</si>
  <si>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</si>
  <si>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</si>
  <si>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</si>
  <si>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</si>
  <si>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</si>
  <si>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</si>
  <si>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</si>
  <si>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</si>
  <si>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</si>
  <si>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</si>
  <si>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</si>
  <si>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</si>
  <si>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</si>
  <si>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</si>
  <si>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</si>
  <si>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</si>
  <si>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</si>
  <si>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</si>
  <si>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</si>
  <si>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</si>
  <si>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</si>
  <si>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</si>
  <si>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</si>
  <si>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</si>
  <si>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</si>
  <si>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</si>
  <si>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</si>
  <si>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</si>
  <si>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</si>
  <si>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</si>
  <si>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</si>
  <si>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</si>
  <si>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</si>
  <si>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</si>
  <si>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</si>
  <si>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</si>
  <si>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</si>
  <si>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</si>
  <si>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</si>
  <si>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</si>
  <si>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</si>
  <si>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</si>
  <si>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</si>
  <si>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</si>
  <si>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</si>
  <si>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</si>
  <si>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</si>
  <si>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</si>
  <si>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</si>
  <si>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</si>
  <si>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</si>
  <si>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</si>
  <si>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</si>
  <si>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</si>
  <si>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</si>
  <si>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</si>
  <si>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</si>
  <si>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</si>
  <si>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</si>
  <si>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</si>
  <si>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</si>
  <si>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</si>
  <si>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</si>
  <si>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</si>
  <si>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</si>
  <si>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</si>
  <si>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</si>
  <si>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</si>
  <si>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</si>
  <si>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</si>
  <si>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</si>
  <si>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</si>
  <si>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</si>
  <si>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</si>
  <si>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</si>
  <si>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</si>
  <si>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</si>
  <si>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</si>
  <si>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</si>
  <si>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</si>
  <si>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</si>
  <si>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</si>
  <si>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</si>
  <si>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</si>
  <si>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</si>
  <si>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</si>
  <si>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</si>
  <si>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</si>
  <si>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</si>
  <si>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</si>
  <si>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</si>
  <si>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</si>
  <si>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</si>
  <si>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</si>
  <si>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</si>
  <si>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</si>
  <si>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</si>
  <si>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</si>
  <si>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</si>
  <si>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</si>
  <si>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</si>
  <si>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</si>
  <si>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</si>
  <si>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</si>
  <si>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</si>
  <si>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</si>
  <si>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</si>
  <si>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</si>
  <si>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</si>
  <si>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</si>
  <si>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</si>
  <si>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</si>
  <si>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</si>
  <si>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</si>
  <si>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</si>
  <si>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</si>
  <si>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</si>
  <si>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</si>
  <si>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</si>
  <si>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</si>
  <si>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</si>
  <si>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</si>
  <si>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</si>
  <si>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</si>
  <si>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</si>
  <si>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</si>
  <si>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</si>
  <si>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</si>
  <si>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</si>
  <si>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</si>
  <si>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</si>
  <si>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</si>
  <si>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</si>
  <si>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</si>
  <si>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</si>
  <si>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</si>
  <si>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</si>
  <si>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</si>
  <si>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</si>
  <si>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</si>
  <si>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</si>
  <si>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</si>
  <si>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</si>
  <si>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</si>
  <si>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</si>
  <si>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</si>
  <si>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</si>
  <si>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</si>
  <si>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</si>
  <si>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</si>
  <si>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</si>
  <si>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</si>
  <si>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</si>
  <si>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</si>
  <si>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</si>
  <si>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</si>
  <si>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</si>
  <si>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</si>
  <si>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</si>
  <si>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</si>
  <si>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</si>
  <si>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</si>
  <si>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</si>
  <si>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</si>
  <si>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</si>
  <si>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</si>
  <si>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</si>
  <si>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</si>
  <si>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</si>
  <si>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</si>
  <si>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</si>
  <si>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</si>
  <si>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</si>
  <si>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</si>
  <si>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</si>
  <si>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</si>
  <si>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</si>
  <si>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</si>
  <si>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</si>
  <si>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</si>
  <si>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</si>
  <si>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</si>
  <si>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</si>
  <si>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</si>
  <si>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</si>
  <si>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</si>
  <si>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</si>
  <si>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</si>
  <si>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</si>
  <si>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</si>
  <si>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</si>
  <si>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</si>
  <si>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</si>
  <si>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</si>
  <si>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</si>
  <si>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</si>
  <si>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</si>
  <si>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</si>
  <si>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</si>
  <si>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</si>
  <si>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</si>
  <si>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</si>
  <si>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</si>
  <si>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</si>
  <si>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</si>
  <si>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</si>
  <si>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</si>
  <si>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</si>
  <si>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</si>
  <si>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</si>
  <si>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</si>
  <si>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</si>
  <si>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</si>
  <si>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</si>
  <si>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</si>
  <si>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</si>
  <si>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</si>
  <si>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</si>
  <si>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</si>
  <si>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</si>
  <si>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</si>
  <si>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</si>
  <si>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</si>
  <si>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</si>
  <si>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</si>
  <si>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</si>
  <si>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</si>
  <si>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</si>
  <si>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</si>
  <si>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</si>
  <si>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</si>
  <si>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</si>
  <si>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</si>
  <si>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</si>
  <si>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</si>
  <si>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</si>
  <si>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</si>
  <si>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</si>
  <si>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</si>
  <si>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</si>
  <si>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</si>
  <si>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</si>
  <si>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</si>
  <si>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</si>
  <si>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</si>
  <si>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</si>
  <si>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</si>
  <si>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</si>
  <si>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</si>
  <si>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</si>
  <si>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</si>
  <si>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</si>
  <si>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</si>
  <si>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</si>
  <si>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</si>
  <si>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</si>
  <si>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</si>
  <si>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</si>
  <si>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</si>
  <si>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</si>
  <si>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</si>
  <si>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</si>
  <si>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</si>
  <si>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</si>
  <si>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</si>
  <si>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</si>
  <si>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</si>
  <si>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</si>
  <si>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</si>
  <si>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</si>
  <si>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</si>
  <si>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</si>
  <si>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</si>
  <si>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</si>
  <si>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</si>
  <si>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</si>
  <si>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</si>
  <si>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</si>
  <si>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</si>
  <si>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</si>
  <si>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</si>
  <si>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</si>
  <si>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</si>
  <si>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</si>
  <si>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</si>
  <si>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</si>
  <si>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</si>
  <si>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</si>
  <si>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</si>
  <si>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</si>
  <si>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</si>
  <si>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</si>
  <si>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</si>
  <si>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</si>
  <si>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</si>
  <si>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</si>
  <si>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</si>
  <si>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</si>
  <si>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</si>
  <si>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</si>
  <si>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</si>
  <si>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</si>
  <si>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</si>
  <si>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</si>
  <si>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</si>
  <si>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</si>
  <si>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</si>
  <si>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</si>
  <si>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</si>
  <si>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</si>
  <si>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</si>
  <si>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</si>
  <si>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</si>
  <si>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</si>
  <si>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</si>
  <si>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</si>
  <si>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</si>
  <si>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</si>
  <si>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</si>
  <si>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</si>
  <si>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</si>
  <si>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</si>
  <si>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</si>
  <si>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</si>
  <si>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</si>
  <si>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</si>
  <si>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</si>
  <si>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</si>
  <si>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</si>
  <si>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</si>
  <si>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</si>
  <si>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</si>
  <si>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</si>
  <si>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</si>
  <si>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</si>
  <si>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</si>
  <si>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</si>
  <si>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</si>
  <si>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</si>
  <si>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</si>
  <si>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</si>
  <si>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</si>
  <si>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</si>
  <si>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</si>
  <si>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</si>
  <si>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</si>
  <si>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</si>
  <si>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</si>
  <si>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</si>
  <si>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</si>
  <si>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</si>
  <si>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</si>
  <si>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</si>
  <si>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</si>
  <si>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</si>
  <si>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</si>
  <si>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</si>
  <si>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</si>
  <si>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</si>
  <si>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</si>
  <si>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</si>
  <si>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</si>
  <si>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</si>
  <si>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</si>
  <si>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</si>
  <si>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</si>
  <si>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</si>
  <si>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</si>
  <si>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</si>
  <si>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</si>
  <si>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</si>
  <si>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</si>
  <si>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</si>
  <si>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</si>
  <si>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</si>
  <si>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</si>
  <si>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</si>
  <si>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</si>
  <si>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</si>
  <si>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</si>
  <si>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</si>
  <si>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</si>
  <si>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</si>
  <si>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</si>
  <si>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</si>
  <si>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</si>
  <si>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</si>
  <si>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</si>
  <si>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</si>
  <si>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</si>
  <si>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</si>
  <si>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</si>
  <si>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</si>
  <si>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</si>
  <si>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</si>
  <si>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</si>
  <si>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</si>
  <si>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</si>
  <si>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</si>
  <si>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</si>
  <si>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</si>
  <si>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</si>
  <si>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</si>
  <si>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</si>
  <si>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</si>
  <si>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</si>
  <si>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</si>
  <si>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</si>
  <si>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</si>
  <si>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</si>
  <si>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</si>
  <si>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</si>
  <si>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</si>
  <si>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</si>
  <si>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</si>
  <si>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</si>
  <si>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</si>
  <si>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</si>
  <si>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</si>
  <si>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</si>
  <si>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</si>
  <si>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</si>
  <si>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</si>
  <si>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</si>
  <si>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</si>
  <si>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</si>
  <si>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</si>
  <si>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</si>
  <si>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</si>
  <si>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</si>
  <si>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</si>
  <si>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</si>
  <si>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</si>
  <si>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</si>
  <si>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</si>
  <si>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</si>
  <si>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</si>
  <si>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</si>
  <si>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</si>
  <si>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</si>
  <si>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</si>
  <si>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</si>
  <si>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</si>
  <si>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</si>
  <si>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</si>
  <si>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</si>
  <si>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</si>
  <si>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</si>
  <si>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</si>
  <si>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</si>
  <si>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</si>
  <si>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</si>
  <si>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</si>
  <si>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</si>
  <si>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</si>
  <si>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</si>
  <si>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</si>
  <si>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</si>
  <si>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</si>
  <si>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</si>
  <si>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</si>
  <si>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</si>
  <si>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</si>
  <si>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</si>
  <si>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</si>
  <si>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</si>
  <si>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</si>
  <si>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</si>
  <si>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</si>
  <si>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</si>
  <si>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</si>
  <si>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</si>
  <si>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</si>
  <si>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</si>
  <si>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</si>
  <si>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</si>
  <si>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</si>
  <si>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</si>
  <si>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</si>
  <si>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</si>
  <si>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</si>
  <si>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</si>
  <si>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</si>
  <si>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</si>
  <si>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</si>
  <si>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</si>
  <si>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</si>
  <si>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</si>
  <si>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</si>
  <si>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</si>
  <si>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</si>
  <si>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</si>
  <si>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</si>
  <si>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</si>
  <si>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</si>
  <si>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</si>
  <si>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</si>
  <si>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</si>
  <si>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</si>
  <si>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</si>
  <si>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</si>
  <si>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</si>
  <si>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</si>
  <si>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</si>
  <si>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</si>
  <si>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</si>
  <si>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</si>
  <si>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</si>
  <si>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</si>
  <si>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</si>
  <si>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</si>
  <si>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</si>
  <si>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</si>
  <si>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</si>
  <si>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</si>
  <si>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</si>
  <si>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</si>
  <si>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</si>
  <si>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</si>
  <si>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</si>
  <si>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</si>
  <si>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</si>
  <si>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</si>
  <si>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</si>
  <si>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</si>
  <si>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</si>
  <si>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</si>
  <si>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</si>
  <si>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</si>
  <si>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</si>
  <si>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</si>
  <si>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</si>
  <si>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</si>
  <si>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</si>
  <si>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</si>
  <si>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</si>
  <si>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</si>
  <si>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</si>
  <si>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</si>
  <si>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</si>
  <si>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</si>
  <si>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</si>
  <si>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</si>
  <si>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</si>
  <si>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</si>
  <si>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</si>
  <si>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</si>
  <si>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</si>
  <si>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</si>
  <si>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</si>
  <si>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</si>
  <si>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</si>
  <si>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</si>
  <si>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</si>
  <si>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</si>
  <si>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</si>
  <si>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</si>
  <si>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</si>
  <si>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</si>
  <si>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</si>
  <si>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</si>
  <si>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</si>
  <si>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</si>
  <si>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</si>
  <si>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</si>
  <si>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</si>
  <si>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</si>
  <si>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</si>
  <si>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</si>
  <si>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</si>
  <si>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</si>
  <si>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</si>
  <si>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</si>
  <si>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</si>
  <si>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</si>
  <si>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</si>
  <si>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</si>
  <si>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</si>
  <si>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</si>
  <si>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</si>
  <si>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</si>
  <si>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</si>
  <si>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</si>
  <si>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</si>
  <si>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</si>
  <si>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</si>
  <si>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</si>
  <si>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</si>
  <si>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</si>
  <si>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</si>
  <si>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</si>
  <si>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</si>
  <si>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</si>
  <si>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</si>
  <si>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</si>
  <si>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</si>
  <si>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</si>
  <si>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</si>
  <si>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</si>
  <si>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</si>
  <si>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</si>
  <si>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</si>
  <si>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</si>
  <si>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</si>
  <si>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</si>
  <si>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</si>
  <si>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</si>
  <si>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</si>
  <si>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</si>
  <si>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</si>
  <si>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</si>
  <si>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</si>
  <si>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</si>
  <si>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</si>
  <si>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</si>
  <si>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</si>
  <si>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</si>
  <si>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</si>
  <si>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</si>
  <si>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</si>
  <si>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</si>
  <si>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</si>
  <si>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</si>
  <si>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</si>
  <si>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</si>
  <si>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</si>
  <si>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</si>
  <si>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</si>
  <si>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</si>
  <si>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</si>
  <si>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</si>
  <si>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</si>
  <si>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</si>
  <si>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</si>
  <si>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</si>
  <si>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</si>
  <si>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</si>
  <si>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</si>
  <si>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</si>
  <si>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</si>
  <si>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</si>
  <si>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</si>
  <si>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</si>
  <si>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</si>
  <si>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</si>
  <si>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</si>
  <si>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</si>
  <si>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</si>
  <si>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</si>
  <si>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</si>
  <si>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</si>
  <si>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</si>
  <si>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</si>
  <si>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</si>
  <si>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</si>
  <si>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</si>
  <si>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</si>
  <si>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</si>
  <si>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</si>
  <si>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</si>
  <si>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</si>
  <si>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</si>
  <si>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</si>
  <si>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</si>
  <si>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</si>
  <si>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</si>
  <si>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</si>
  <si>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</si>
  <si>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</si>
  <si>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</si>
  <si>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</si>
  <si>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</si>
  <si>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</si>
  <si>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</si>
  <si>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</si>
  <si>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</si>
  <si>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</si>
  <si>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</si>
  <si>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</si>
  <si>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</si>
  <si>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</si>
  <si>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</si>
  <si>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</si>
  <si>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</si>
  <si>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</si>
  <si>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</si>
  <si>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</si>
  <si>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</si>
  <si>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</si>
  <si>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</si>
  <si>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</si>
  <si>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</si>
  <si>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</si>
  <si>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</si>
  <si>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</si>
  <si>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</si>
  <si>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</si>
  <si>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</si>
  <si>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</si>
  <si>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</si>
  <si>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</si>
  <si>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</si>
  <si>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</si>
  <si>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</si>
  <si>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</si>
  <si>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</si>
  <si>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</si>
  <si>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</si>
  <si>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</si>
  <si>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</si>
  <si>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</si>
  <si>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</si>
  <si>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</si>
  <si>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</si>
  <si>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</si>
  <si>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</si>
  <si>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</si>
  <si>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</si>
  <si>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</si>
  <si>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</si>
  <si>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</si>
  <si>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</si>
  <si>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</si>
  <si>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</si>
  <si>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</si>
  <si>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</si>
  <si>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</si>
  <si>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</si>
  <si>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</si>
  <si>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</si>
  <si>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</si>
  <si>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</si>
  <si>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</si>
  <si>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</si>
  <si>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</si>
  <si>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</si>
  <si>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</si>
  <si>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</si>
  <si>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</si>
  <si>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</si>
  <si>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</si>
  <si>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</si>
  <si>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</si>
  <si>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</si>
  <si>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</si>
  <si>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</si>
  <si>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</si>
  <si>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</si>
  <si>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</si>
  <si>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</si>
  <si>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</si>
  <si>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</si>
  <si>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</si>
  <si>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</si>
  <si>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</si>
  <si>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</si>
  <si>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</si>
  <si>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</si>
  <si>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</si>
  <si>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</si>
  <si>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</si>
  <si>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</si>
  <si>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</si>
  <si>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</si>
  <si>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</si>
  <si>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</si>
  <si>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</si>
  <si>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</si>
  <si>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</si>
  <si>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</si>
  <si>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</si>
  <si>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</si>
  <si>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</si>
  <si>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</si>
  <si>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</si>
  <si>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</si>
  <si>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</si>
  <si>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</si>
  <si>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</si>
  <si>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</si>
  <si>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</si>
  <si>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</si>
  <si>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</si>
  <si>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</si>
  <si>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</si>
  <si>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</si>
  <si>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</si>
  <si>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</si>
  <si>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</si>
  <si>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</si>
  <si>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</si>
  <si>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</si>
  <si>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</si>
  <si>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</si>
  <si>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</si>
  <si>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</si>
  <si>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</si>
  <si>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</si>
  <si>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</si>
  <si>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</si>
  <si>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</si>
  <si>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</si>
  <si>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</si>
  <si>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</si>
  <si>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</si>
  <si>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</si>
  <si>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</si>
  <si>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</si>
  <si>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</si>
  <si>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</si>
  <si>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</si>
  <si>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</si>
  <si>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</si>
  <si>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</si>
  <si>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</si>
  <si>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</si>
  <si>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</si>
  <si>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</si>
  <si>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</si>
  <si>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</si>
  <si>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</si>
  <si>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</si>
  <si>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</si>
  <si>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</si>
  <si>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</si>
  <si>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</si>
  <si>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</si>
  <si>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</si>
  <si>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</si>
  <si>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</si>
  <si>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</si>
  <si>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</si>
  <si>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</si>
  <si>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</si>
  <si>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</si>
  <si>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</si>
  <si>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</si>
  <si>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</si>
  <si>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</si>
  <si>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</si>
  <si>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</si>
  <si>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</si>
  <si>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</si>
  <si>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</si>
  <si>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</si>
  <si>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</si>
  <si>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</si>
  <si>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</si>
  <si>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</si>
  <si>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</si>
  <si>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</si>
  <si>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</si>
  <si>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</si>
  <si>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</si>
  <si>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</si>
  <si>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</si>
  <si>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</si>
  <si>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</si>
  <si>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</si>
  <si>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</si>
  <si>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</si>
  <si>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</si>
  <si>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</si>
  <si>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</si>
  <si>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</si>
  <si>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</si>
  <si>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</si>
  <si>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</si>
  <si>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</si>
  <si>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</si>
  <si>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</si>
  <si>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</si>
  <si>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</si>
  <si>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</si>
  <si>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</si>
  <si>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</si>
  <si>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</si>
  <si>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</si>
  <si>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</si>
  <si>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</si>
  <si>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</si>
  <si>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</si>
  <si>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</si>
  <si>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</si>
  <si>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</si>
  <si>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</si>
  <si>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</si>
  <si>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</si>
  <si>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</si>
  <si>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</si>
  <si>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</si>
  <si>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</si>
  <si>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</si>
  <si>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</si>
  <si>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</si>
  <si>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</si>
  <si>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</si>
  <si>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</si>
  <si>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</si>
  <si>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</si>
  <si>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</si>
  <si>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</si>
  <si>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</si>
  <si>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</si>
  <si>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</si>
  <si>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</si>
  <si>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</si>
  <si>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</si>
  <si>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</si>
  <si>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</si>
  <si>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</si>
  <si>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</si>
  <si>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</si>
  <si>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</si>
  <si>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</si>
  <si>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</si>
  <si>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</si>
  <si>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</si>
  <si>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</si>
  <si>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</si>
  <si>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</si>
  <si>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</si>
  <si>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</si>
  <si>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</si>
  <si>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</si>
  <si>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</si>
  <si>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</si>
  <si>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</si>
  <si>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</si>
  <si>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</si>
  <si>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</si>
  <si>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</si>
  <si>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</si>
  <si>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</si>
  <si>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</si>
  <si>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</si>
  <si>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</si>
  <si>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</si>
  <si>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</si>
  <si>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</si>
  <si>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</si>
  <si>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</si>
  <si>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</si>
  <si>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</si>
  <si>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</si>
  <si>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</si>
  <si>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</si>
  <si>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</si>
  <si>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</si>
  <si>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</si>
  <si>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</si>
  <si>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</si>
  <si>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</si>
  <si>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</si>
  <si>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</si>
  <si>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</si>
  <si>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</si>
  <si>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</si>
  <si>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</si>
  <si>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</si>
  <si>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</si>
  <si>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</si>
  <si>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</si>
  <si>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</si>
  <si>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</si>
  <si>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</si>
  <si>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</si>
  <si>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</si>
  <si>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</si>
  <si>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</si>
  <si>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</si>
  <si>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</si>
  <si>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</si>
  <si>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</si>
  <si>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</si>
  <si>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</si>
  <si>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</si>
  <si>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</si>
  <si>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</si>
  <si>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</si>
  <si>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</si>
  <si>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</si>
  <si>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</si>
  <si>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</si>
  <si>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</si>
  <si>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</si>
  <si>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</si>
  <si>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</si>
  <si>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</si>
  <si>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</si>
  <si>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</si>
  <si>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</si>
  <si>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</si>
  <si>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</si>
  <si>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</si>
  <si>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</si>
  <si>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</si>
  <si>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</si>
  <si>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</si>
  <si>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</si>
  <si>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</si>
  <si>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</si>
  <si>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</si>
  <si>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</si>
  <si>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</si>
  <si>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</si>
  <si>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</si>
  <si>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</si>
  <si>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</si>
  <si>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</si>
  <si>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</si>
  <si>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</si>
  <si>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</si>
  <si>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</si>
  <si>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</si>
  <si>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</si>
  <si>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</si>
  <si>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</si>
  <si>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</si>
  <si>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</si>
  <si>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</si>
  <si>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</si>
  <si>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</si>
  <si>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</si>
  <si>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</si>
  <si>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</si>
  <si>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</si>
  <si>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</si>
  <si>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</si>
  <si>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</si>
  <si>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</si>
  <si>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</si>
  <si>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</si>
  <si>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</si>
  <si>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</si>
  <si>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</si>
  <si>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</si>
  <si>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</si>
  <si>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</si>
  <si>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</si>
  <si>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</si>
  <si>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</si>
  <si>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</si>
  <si>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</si>
  <si>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</si>
  <si>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</si>
  <si>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</si>
  <si>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</si>
  <si>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</si>
  <si>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</si>
  <si>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</si>
  <si>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</si>
  <si>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</si>
  <si>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</si>
  <si>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</si>
  <si>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</si>
  <si>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</si>
  <si>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</si>
  <si>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</si>
  <si>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</si>
  <si>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</si>
  <si>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</si>
  <si>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</si>
  <si>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</si>
  <si>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</si>
  <si>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</si>
  <si>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</si>
  <si>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</si>
  <si>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</si>
  <si>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</si>
  <si>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</si>
  <si>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</si>
  <si>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</si>
  <si>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</si>
  <si>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</si>
  <si>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</si>
  <si>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</si>
  <si>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</si>
  <si>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</si>
  <si>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</si>
  <si>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</si>
  <si>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</si>
  <si>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</si>
  <si>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</si>
  <si>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</si>
  <si>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</si>
  <si>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</si>
  <si>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</si>
  <si>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</si>
  <si>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</si>
  <si>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</si>
  <si>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</si>
  <si>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</si>
  <si>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</si>
  <si>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</si>
  <si>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</si>
  <si>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</si>
  <si>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</si>
  <si>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</si>
  <si>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</si>
  <si>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</si>
  <si>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</si>
  <si>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</si>
  <si>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</si>
  <si>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</si>
  <si>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</si>
  <si>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</si>
  <si>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</si>
  <si>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</si>
  <si>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</si>
  <si>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</si>
  <si>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</si>
  <si>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</si>
  <si>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</si>
  <si>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</si>
  <si>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</si>
  <si>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</si>
  <si>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</si>
  <si>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</si>
  <si>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</si>
  <si>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</si>
  <si>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</si>
  <si>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</si>
  <si>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</si>
  <si>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</si>
  <si>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</si>
  <si>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</si>
  <si>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</si>
  <si>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</si>
  <si>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</si>
  <si>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</si>
  <si>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</si>
  <si>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</si>
  <si>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</si>
  <si>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</si>
  <si>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</si>
  <si>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</si>
  <si>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</si>
  <si>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</si>
  <si>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</si>
  <si>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</si>
  <si>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</si>
  <si>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</si>
  <si>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</si>
  <si>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</si>
  <si>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</si>
  <si>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</si>
  <si>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</si>
  <si>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</si>
  <si>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</si>
  <si>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</si>
  <si>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</si>
  <si>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</si>
  <si>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</si>
  <si>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</si>
  <si>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</si>
  <si>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</si>
  <si>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</si>
  <si>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</si>
  <si>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</si>
  <si>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</si>
  <si>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</si>
  <si>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</si>
  <si>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</si>
  <si>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</si>
  <si>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</si>
  <si>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</si>
  <si>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</si>
  <si>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</si>
  <si>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</si>
  <si>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</si>
  <si>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</si>
  <si>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</si>
  <si>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</si>
  <si>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</si>
  <si>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</si>
  <si>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</si>
  <si>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</si>
  <si>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</si>
  <si>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</si>
  <si>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</si>
  <si>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</si>
  <si>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</si>
  <si>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</si>
  <si>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</si>
  <si>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</si>
  <si>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</si>
  <si>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</si>
  <si>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</si>
  <si>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</si>
  <si>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</si>
  <si>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</si>
  <si>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</si>
  <si>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</si>
  <si>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</si>
  <si>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</si>
  <si>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</si>
  <si>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</si>
  <si>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</si>
  <si>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</si>
  <si>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</si>
  <si>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</si>
  <si>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</si>
  <si>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</si>
  <si>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</si>
  <si>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</si>
  <si>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</si>
  <si>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</si>
  <si>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</si>
  <si>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</si>
  <si>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</si>
  <si>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</si>
  <si>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</si>
  <si>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</si>
  <si>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</si>
  <si>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</si>
  <si>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</si>
  <si>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</si>
  <si>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</si>
  <si>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</si>
  <si>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</si>
  <si>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</si>
  <si>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</si>
  <si>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</si>
  <si>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</si>
  <si>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</si>
  <si>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</si>
  <si>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</si>
  <si>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</si>
  <si>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</si>
  <si>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</si>
  <si>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</si>
  <si>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</si>
  <si>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</si>
  <si>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</si>
  <si>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</si>
  <si>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</si>
  <si>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</si>
  <si>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</si>
  <si>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</si>
  <si>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</si>
  <si>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</si>
  <si>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</si>
  <si>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</si>
  <si>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</si>
  <si>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</si>
  <si>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</si>
  <si>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</si>
  <si>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</si>
  <si>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</si>
  <si>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</si>
  <si>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</si>
  <si>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</si>
  <si>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</si>
  <si>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</si>
  <si>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</si>
  <si>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</si>
  <si>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</si>
  <si>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</si>
  <si>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</si>
  <si>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</si>
  <si>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</si>
  <si>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</si>
  <si>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</si>
  <si>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</si>
  <si>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</si>
  <si>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</si>
  <si>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</si>
  <si>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</si>
  <si>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</si>
  <si>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</si>
  <si>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</si>
  <si>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</si>
  <si>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</si>
  <si>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</si>
  <si>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</si>
  <si>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</si>
  <si>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</si>
  <si>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</si>
  <si>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</si>
  <si>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</si>
  <si>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</si>
  <si>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</si>
  <si>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</si>
  <si>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</si>
  <si>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</si>
  <si>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</si>
  <si>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</si>
  <si>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</si>
  <si>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</si>
  <si>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</si>
  <si>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</si>
  <si>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</si>
  <si>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</si>
  <si>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</si>
  <si>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</si>
  <si>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</si>
  <si>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</si>
  <si>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</si>
  <si>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</si>
  <si>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</si>
  <si>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</si>
  <si>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</si>
  <si>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</si>
  <si>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</si>
  <si>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</si>
  <si>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</si>
  <si>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</si>
  <si>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</si>
  <si>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</si>
  <si>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</si>
  <si>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</si>
  <si>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</si>
  <si>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</si>
  <si>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</si>
  <si>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</si>
  <si>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</si>
  <si>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</si>
  <si>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</si>
  <si>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</si>
  <si>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</si>
  <si>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</si>
  <si>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</si>
  <si>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</si>
  <si>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</si>
  <si>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</si>
  <si>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</si>
  <si>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</si>
  <si>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</si>
  <si>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</si>
  <si>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</si>
  <si>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</si>
  <si>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</si>
  <si>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</si>
  <si>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</si>
  <si>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</si>
  <si>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</si>
  <si>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</si>
  <si>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</si>
  <si>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</si>
  <si>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</si>
  <si>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</si>
  <si>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</si>
  <si>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</si>
  <si>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</si>
  <si>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</si>
  <si>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</si>
  <si>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</si>
  <si>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</si>
  <si>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</si>
  <si>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</si>
  <si>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</si>
  <si>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</si>
  <si>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</si>
  <si>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</si>
  <si>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</si>
  <si>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</si>
  <si>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</si>
  <si>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</si>
  <si>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</si>
  <si>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</si>
  <si>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</si>
  <si>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</si>
  <si>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</si>
  <si>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</si>
  <si>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</si>
  <si>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</si>
  <si>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</si>
  <si>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</si>
  <si>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</si>
  <si>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</si>
  <si>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</si>
  <si>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</si>
  <si>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</si>
  <si>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</si>
  <si>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</si>
  <si>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</si>
  <si>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</si>
  <si>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</si>
  <si>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</si>
  <si>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</si>
  <si>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</si>
  <si>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</si>
  <si>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</si>
  <si>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</si>
  <si>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</si>
  <si>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</si>
  <si>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</si>
  <si>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</si>
  <si>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</si>
  <si>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</si>
  <si>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</si>
  <si>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</si>
  <si>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</si>
  <si>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</si>
  <si>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</si>
  <si>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</si>
  <si>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</si>
  <si>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</si>
  <si>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</si>
  <si>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</si>
  <si>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</si>
  <si>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</si>
  <si>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</si>
  <si>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</si>
  <si>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</si>
  <si>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</si>
  <si>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</si>
  <si>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</si>
  <si>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</si>
  <si>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</si>
  <si>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</si>
  <si>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</si>
  <si>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</si>
  <si>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</si>
  <si>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</si>
  <si>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</si>
  <si>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</si>
  <si>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</si>
  <si>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</si>
  <si>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</si>
  <si>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</si>
  <si>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</si>
  <si>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</si>
  <si>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</si>
  <si>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</si>
  <si>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</si>
  <si>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</si>
  <si>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</si>
  <si>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</si>
  <si>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</si>
  <si>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</si>
  <si>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</si>
  <si>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</si>
  <si>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</si>
  <si>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</si>
  <si>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</si>
  <si>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</si>
  <si>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</si>
  <si>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</si>
  <si>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</si>
  <si>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</si>
  <si>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</si>
  <si>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</si>
  <si>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</si>
  <si>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</si>
  <si>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</si>
  <si>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</si>
  <si>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</si>
  <si>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</si>
  <si>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</si>
  <si>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</si>
  <si>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</si>
  <si>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</si>
  <si>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</si>
  <si>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</si>
  <si>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</si>
  <si>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</si>
  <si>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</si>
  <si>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</si>
  <si>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</si>
  <si>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</si>
  <si>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</si>
  <si>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</si>
  <si>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</si>
  <si>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</si>
  <si>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</si>
  <si>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</si>
  <si>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</si>
  <si>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</si>
  <si>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</si>
  <si>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</si>
  <si>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</si>
  <si>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</si>
  <si>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</si>
  <si>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</si>
  <si>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</si>
  <si>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</si>
  <si>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</si>
  <si>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</si>
  <si>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</si>
  <si>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</si>
  <si>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</si>
  <si>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</si>
  <si>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</si>
  <si>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</si>
  <si>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</si>
  <si>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</si>
  <si>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</si>
  <si>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</si>
  <si>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</si>
  <si>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</si>
  <si>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</si>
  <si>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</si>
  <si>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</si>
  <si>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</si>
  <si>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</si>
  <si>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</si>
  <si>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</si>
  <si>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</si>
  <si>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</si>
  <si>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</si>
  <si>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</si>
  <si>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</si>
  <si>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</si>
  <si>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</si>
  <si>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</si>
  <si>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</si>
  <si>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</si>
  <si>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</si>
  <si>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</si>
  <si>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</si>
  <si>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</si>
  <si>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</si>
  <si>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</si>
  <si>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</si>
  <si>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</si>
  <si>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</si>
  <si>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</si>
  <si>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</si>
  <si>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</si>
  <si>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</si>
  <si>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</si>
  <si>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</si>
  <si>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</si>
  <si>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</si>
  <si>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</si>
  <si>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</si>
  <si>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</si>
  <si>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</si>
  <si>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</si>
  <si>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</si>
  <si>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</si>
  <si>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</si>
  <si>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</si>
  <si>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</si>
  <si>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</si>
  <si>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</si>
  <si>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</si>
  <si>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</si>
  <si>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</si>
  <si>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</si>
  <si>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</si>
  <si>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</si>
  <si>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</si>
  <si>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</si>
  <si>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</si>
  <si>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</si>
  <si>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</si>
  <si>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</si>
  <si>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</si>
  <si>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</si>
  <si>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</si>
  <si>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</si>
  <si>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</si>
  <si>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</si>
  <si>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</si>
  <si>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</si>
  <si>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</si>
  <si>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</si>
  <si>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</si>
  <si>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</si>
  <si>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</si>
  <si>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</si>
  <si>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</si>
  <si>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</si>
  <si>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</si>
  <si>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</si>
  <si>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</si>
  <si>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</si>
  <si>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</si>
  <si>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</si>
  <si>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</si>
  <si>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</si>
  <si>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</si>
  <si>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</si>
  <si>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</si>
  <si>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</si>
  <si>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</si>
  <si>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</si>
  <si>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</si>
  <si>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</si>
  <si>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</si>
  <si>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</si>
  <si>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</si>
  <si>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</si>
  <si>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</si>
  <si>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</si>
  <si>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</si>
  <si>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</si>
  <si>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</si>
  <si>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</si>
  <si>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</si>
  <si>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</si>
  <si>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</si>
  <si>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</si>
  <si>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</si>
  <si>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</si>
  <si>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</si>
  <si>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</si>
  <si>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</si>
  <si>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</si>
  <si>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</si>
  <si>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</si>
  <si>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</si>
  <si>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</si>
  <si>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</si>
  <si>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</si>
  <si>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</si>
  <si>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</si>
  <si>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</si>
  <si>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</si>
  <si>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</si>
  <si>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</si>
  <si>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</si>
  <si>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</si>
  <si>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</si>
  <si>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</si>
  <si>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</si>
  <si>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</si>
  <si>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</si>
  <si>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</si>
  <si>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</si>
  <si>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</si>
  <si>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</si>
  <si>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</si>
  <si>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</si>
  <si>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</si>
  <si>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</si>
  <si>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</si>
  <si>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</si>
  <si>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</si>
  <si>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</si>
  <si>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</si>
  <si>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</si>
  <si>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</si>
  <si>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</si>
  <si>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</si>
  <si>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</si>
  <si>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</si>
  <si>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</si>
  <si>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</si>
  <si>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</si>
  <si>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</si>
  <si>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</si>
  <si>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</si>
  <si>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</si>
  <si>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</si>
  <si>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</si>
  <si>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</si>
  <si>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</si>
  <si>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</si>
  <si>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</si>
  <si>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</si>
  <si>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</si>
  <si>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</si>
  <si>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</si>
  <si>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</si>
  <si>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</si>
  <si>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</si>
  <si>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</si>
  <si>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</si>
  <si>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</si>
  <si>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</si>
  <si>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</si>
  <si>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</si>
  <si>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</si>
  <si>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</si>
  <si>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</si>
  <si>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</si>
  <si>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</si>
  <si>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</si>
  <si>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</si>
  <si>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</si>
  <si>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</si>
  <si>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</si>
  <si>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</si>
  <si>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</si>
  <si>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</si>
  <si>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</si>
  <si>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</si>
  <si>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</si>
  <si>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</si>
  <si>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</si>
  <si>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</si>
  <si>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</si>
  <si>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</si>
  <si>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</si>
  <si>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</si>
  <si>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</si>
  <si>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</si>
  <si>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</si>
  <si>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</si>
  <si>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</si>
  <si>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</si>
  <si>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</si>
  <si>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</si>
  <si>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</si>
  <si>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</si>
  <si>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</si>
  <si>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</si>
  <si>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</si>
  <si>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</si>
  <si>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</si>
  <si>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</si>
  <si>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</si>
  <si>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</si>
  <si>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</si>
  <si>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</si>
  <si>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</si>
  <si>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</si>
  <si>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</si>
  <si>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</si>
  <si>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</si>
  <si>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</si>
  <si>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</si>
  <si>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</si>
  <si>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</si>
  <si>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</si>
  <si>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</si>
  <si>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</si>
  <si>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</si>
  <si>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</si>
  <si>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</si>
  <si>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</si>
  <si>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</si>
  <si>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</si>
  <si>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</si>
  <si>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</si>
  <si>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</si>
  <si>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</si>
  <si>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</si>
  <si>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</si>
  <si>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</si>
  <si>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</si>
  <si>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</si>
  <si>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</si>
  <si>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</si>
  <si>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</si>
  <si>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</si>
  <si>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</si>
  <si>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</si>
  <si>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</si>
  <si>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</si>
  <si>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</si>
  <si>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</si>
  <si>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</si>
  <si>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</si>
  <si>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</si>
  <si>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</si>
  <si>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</si>
  <si>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</si>
  <si>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</si>
  <si>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</si>
  <si>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</si>
  <si>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</si>
  <si>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</si>
  <si>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</si>
  <si>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</si>
  <si>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</si>
  <si>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</si>
  <si>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</si>
  <si>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</si>
  <si>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</si>
  <si>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</si>
  <si>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</si>
  <si>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</si>
  <si>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</si>
  <si>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</si>
  <si>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</si>
  <si>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</si>
  <si>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</si>
  <si>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</si>
  <si>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</si>
  <si>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</si>
  <si>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</si>
  <si>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</si>
  <si>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</si>
  <si>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</si>
  <si>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</si>
  <si>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</si>
  <si>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</si>
  <si>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</si>
  <si>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</si>
  <si>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</si>
  <si>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</si>
  <si>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</si>
  <si>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</si>
  <si>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</si>
  <si>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</si>
  <si>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</si>
  <si>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</si>
  <si>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</si>
  <si>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</si>
  <si>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</si>
  <si>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</si>
  <si>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</si>
  <si>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</si>
  <si>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</si>
  <si>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</si>
  <si>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</si>
  <si>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</si>
  <si>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</si>
  <si>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</si>
  <si>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</si>
  <si>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</si>
  <si>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</si>
  <si>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</si>
  <si>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</si>
  <si>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</si>
  <si>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</si>
  <si>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</si>
  <si>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</si>
  <si>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</si>
  <si>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</si>
  <si>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</si>
  <si>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</si>
  <si>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</si>
  <si>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</si>
  <si>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</si>
  <si>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</si>
  <si>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</si>
  <si>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</si>
  <si>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</si>
  <si>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</si>
  <si>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</si>
  <si>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</si>
  <si>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</si>
  <si>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</si>
  <si>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</si>
  <si>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</si>
  <si>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</si>
  <si>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</si>
  <si>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</si>
  <si>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</si>
  <si>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</si>
  <si>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</si>
  <si>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</si>
  <si>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</si>
  <si>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</si>
  <si>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</si>
  <si>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</si>
  <si>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</si>
  <si>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</si>
  <si>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</si>
  <si>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</si>
  <si>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</si>
  <si>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</si>
  <si>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</si>
  <si>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</si>
  <si>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</si>
  <si>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</si>
  <si>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</si>
  <si>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</si>
  <si>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</si>
  <si>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</si>
  <si>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</si>
  <si>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</si>
  <si>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</si>
  <si>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</si>
  <si>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</si>
  <si>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</si>
  <si>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</si>
  <si>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</si>
  <si>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</si>
  <si>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</si>
  <si>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</si>
  <si>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</si>
  <si>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</si>
  <si>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</si>
  <si>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</si>
  <si>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</si>
  <si>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</si>
  <si>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</si>
  <si>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</si>
  <si>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</si>
  <si>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</si>
  <si>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</si>
  <si>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</si>
  <si>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</si>
  <si>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</si>
  <si>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</si>
  <si>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</si>
  <si>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</si>
  <si>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</si>
  <si>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</si>
  <si>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</si>
  <si>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</si>
  <si>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</si>
  <si>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</si>
  <si>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</si>
  <si>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</si>
  <si>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</si>
  <si>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</si>
  <si>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</si>
  <si>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</si>
  <si>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</si>
  <si>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</si>
  <si>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</si>
  <si>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</si>
  <si>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</si>
  <si>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</si>
  <si>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</si>
  <si>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</si>
  <si>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</si>
  <si>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</si>
  <si>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</si>
  <si>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</si>
  <si>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</si>
  <si>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</si>
  <si>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</si>
  <si>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</si>
  <si>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</si>
  <si>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</si>
  <si>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</si>
  <si>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</si>
  <si>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</si>
  <si>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</si>
  <si>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</si>
  <si>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</si>
  <si>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</si>
  <si>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</si>
  <si>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</si>
  <si>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</si>
  <si>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</si>
  <si>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</si>
  <si>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</si>
  <si>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</si>
  <si>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</si>
  <si>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</si>
  <si>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</si>
  <si>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</si>
  <si>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</si>
  <si>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</si>
  <si>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</si>
  <si>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</si>
  <si>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</si>
  <si>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</si>
  <si>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</si>
  <si>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</si>
  <si>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</si>
  <si>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</si>
  <si>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</si>
  <si>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</si>
  <si>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</si>
  <si>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</si>
  <si>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</si>
  <si>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</si>
  <si>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</si>
  <si>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</si>
  <si>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</si>
  <si>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</si>
  <si>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</si>
  <si>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</si>
  <si>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</si>
  <si>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</si>
  <si>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</si>
  <si>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</si>
  <si>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</si>
  <si>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</si>
  <si>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</si>
  <si>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</si>
  <si>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</si>
  <si>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</si>
  <si>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</si>
  <si>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</si>
  <si>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</si>
  <si>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</si>
  <si>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</si>
  <si>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</si>
  <si>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</si>
  <si>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</si>
  <si>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</si>
  <si>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</si>
  <si>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</si>
  <si>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</si>
  <si>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</si>
  <si>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</si>
  <si>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</si>
  <si>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</si>
  <si>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</si>
  <si>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</si>
  <si>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</si>
  <si>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</si>
  <si>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</si>
  <si>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</si>
  <si>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</si>
  <si>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</si>
  <si>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</si>
  <si>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</si>
  <si>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</si>
  <si>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</si>
  <si>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</si>
  <si>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</si>
  <si>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</si>
  <si>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</si>
  <si>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</si>
  <si>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</si>
  <si>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</si>
  <si>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</si>
  <si>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</si>
  <si>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</si>
  <si>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</si>
  <si>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</si>
  <si>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</si>
  <si>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</si>
  <si>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</si>
  <si>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</si>
  <si>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</si>
  <si>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</si>
  <si>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</si>
  <si>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</si>
  <si>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</si>
  <si>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</si>
  <si>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</si>
  <si>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</si>
  <si>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</si>
  <si>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</si>
  <si>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</si>
  <si>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</si>
  <si>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</si>
  <si>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</si>
  <si>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</si>
  <si>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</si>
  <si>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</si>
  <si>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</si>
  <si>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</si>
  <si>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</si>
  <si>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</si>
  <si>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</si>
  <si>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</si>
  <si>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</si>
  <si>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</si>
  <si>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</si>
  <si>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</si>
  <si>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</si>
  <si>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</si>
  <si>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</si>
  <si>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</si>
  <si>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</si>
  <si>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</si>
  <si>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</si>
  <si>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</si>
  <si>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</si>
  <si>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</si>
  <si>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</si>
  <si>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</si>
  <si>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</si>
  <si>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</si>
  <si>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</si>
  <si>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</si>
  <si>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</si>
  <si>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</si>
  <si>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</si>
  <si>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</si>
  <si>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</si>
  <si>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</si>
  <si>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</si>
  <si>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</si>
  <si>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</si>
  <si>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</si>
  <si>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</si>
  <si>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</si>
  <si>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</si>
  <si>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</si>
  <si>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</si>
  <si>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</si>
  <si>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</si>
  <si>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</si>
  <si>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</si>
  <si>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</si>
  <si>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</si>
  <si>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</si>
  <si>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</si>
  <si>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</si>
  <si>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</si>
  <si>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</si>
  <si>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</si>
  <si>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</si>
  <si>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</si>
  <si>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</si>
  <si>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</si>
  <si>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</si>
  <si>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</si>
  <si>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</si>
  <si>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</si>
  <si>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</si>
  <si>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</si>
  <si>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</si>
  <si>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</si>
  <si>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</si>
  <si>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</si>
  <si>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</si>
  <si>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</si>
  <si>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</si>
  <si>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</si>
  <si>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</si>
  <si>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</si>
  <si>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</si>
  <si>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</si>
  <si>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</si>
  <si>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</si>
  <si>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</si>
  <si>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</si>
  <si>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</si>
  <si>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</si>
  <si>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</si>
  <si>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</si>
  <si>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</si>
  <si>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</si>
  <si>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</si>
  <si>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</si>
  <si>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</si>
  <si>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</si>
  <si>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</si>
  <si>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</si>
  <si>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</si>
  <si>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</si>
  <si>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</si>
  <si>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</si>
  <si>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</si>
  <si>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</si>
  <si>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</si>
  <si>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</si>
  <si>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</si>
  <si>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</si>
  <si>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</si>
  <si>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</si>
  <si>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</si>
  <si>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</si>
  <si>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</si>
  <si>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</si>
  <si>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</si>
  <si>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</si>
  <si>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</si>
  <si>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</si>
  <si>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</si>
  <si>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</si>
  <si>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</si>
  <si>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</si>
  <si>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</si>
  <si>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</si>
  <si>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</si>
  <si>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</si>
  <si>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</si>
  <si>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</si>
  <si>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</si>
  <si>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</si>
  <si>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</si>
  <si>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</si>
  <si>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</si>
  <si>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</si>
  <si>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</si>
  <si>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</si>
  <si>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</si>
  <si>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</si>
  <si>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</si>
  <si>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</si>
  <si>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</si>
  <si>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</si>
  <si>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</si>
  <si>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</si>
  <si>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</si>
  <si>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</si>
  <si>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</si>
  <si>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</si>
  <si>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</si>
  <si>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</si>
  <si>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</si>
  <si>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</si>
  <si>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</si>
  <si>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</si>
  <si>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</si>
  <si>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</si>
  <si>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</si>
  <si>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</si>
  <si>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</si>
  <si>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</si>
  <si>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</si>
  <si>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</si>
  <si>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</si>
  <si>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</si>
  <si>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</si>
  <si>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</si>
  <si>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</si>
  <si>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</si>
  <si>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</si>
  <si>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</si>
  <si>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</si>
  <si>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</si>
  <si>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</si>
  <si>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</si>
  <si>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</si>
  <si>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</si>
  <si>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</si>
  <si>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</si>
  <si>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</si>
  <si>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</si>
  <si>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</si>
  <si>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</si>
  <si>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</si>
  <si>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</si>
  <si>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</si>
  <si>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</si>
  <si>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</si>
  <si>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</si>
  <si>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</si>
  <si>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</si>
  <si>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</si>
  <si>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</si>
  <si>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</si>
  <si>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</si>
  <si>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</si>
  <si>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</si>
  <si>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</si>
  <si>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</si>
  <si>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</si>
  <si>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</si>
  <si>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</si>
  <si>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</si>
  <si>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</si>
  <si>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</si>
  <si>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</si>
  <si>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</si>
  <si>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</si>
  <si>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</si>
  <si>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</si>
  <si>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</si>
  <si>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</si>
  <si>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</si>
  <si>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</si>
  <si>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</si>
  <si>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</si>
  <si>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</si>
  <si>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</si>
  <si>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</si>
  <si>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</si>
  <si>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</si>
  <si>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</si>
  <si>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</si>
  <si>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</si>
  <si>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</si>
  <si>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</si>
  <si>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</si>
  <si>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</si>
  <si>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</si>
  <si>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</si>
  <si>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</si>
  <si>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</si>
  <si>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</si>
  <si>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</si>
  <si>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</si>
  <si>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</si>
  <si>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</si>
  <si>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</si>
  <si>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</si>
  <si>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</si>
  <si>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</si>
  <si>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</si>
  <si>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</si>
  <si>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</si>
  <si>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</si>
  <si>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</si>
  <si>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</si>
  <si>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</si>
  <si>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</si>
  <si>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</si>
  <si>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</si>
  <si>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</si>
  <si>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</si>
  <si>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</si>
  <si>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</si>
  <si>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</si>
  <si>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</si>
  <si>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</si>
  <si>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</si>
  <si>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</si>
  <si>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</si>
  <si>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</si>
  <si>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</si>
  <si>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</si>
  <si>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</si>
  <si>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</si>
  <si>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</si>
  <si>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</si>
  <si>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</si>
  <si>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</si>
  <si>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</si>
  <si>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</si>
  <si>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</si>
  <si>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</si>
  <si>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</si>
  <si>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</si>
  <si>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</si>
  <si>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</si>
  <si>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</si>
  <si>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</si>
  <si>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</si>
  <si>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</si>
  <si>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</si>
  <si>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</si>
  <si>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</si>
  <si>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</si>
  <si>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</si>
  <si>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</si>
  <si>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</si>
  <si>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</si>
  <si>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</si>
  <si>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</si>
  <si>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</si>
  <si>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</si>
  <si>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</si>
  <si>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</si>
  <si>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</si>
  <si>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</si>
  <si>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</si>
  <si>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</si>
  <si>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</si>
  <si>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</si>
  <si>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</si>
  <si>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</si>
  <si>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</si>
  <si>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</si>
  <si>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</si>
  <si>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</si>
  <si>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</si>
  <si>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</si>
  <si>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</si>
  <si>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</si>
  <si>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</si>
  <si>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</si>
  <si>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</si>
  <si>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</si>
  <si>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</si>
  <si>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</si>
  <si>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</si>
  <si>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</si>
  <si>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</si>
  <si>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</si>
  <si>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</si>
  <si>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</si>
  <si>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</si>
  <si>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</si>
  <si>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</si>
  <si>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</si>
  <si>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</si>
  <si>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</si>
  <si>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</si>
  <si>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</si>
  <si>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</si>
  <si>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</si>
  <si>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</si>
  <si>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</si>
  <si>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</si>
  <si>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</si>
  <si>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</si>
  <si>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</si>
  <si>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</si>
  <si>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</si>
  <si>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</si>
  <si>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</si>
  <si>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</si>
  <si>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</si>
  <si>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</si>
  <si>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</si>
  <si>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</si>
  <si>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</si>
  <si>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</si>
  <si>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</si>
  <si>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</si>
  <si>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</si>
  <si>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</si>
  <si>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</si>
  <si>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</si>
  <si>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</si>
  <si>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</si>
  <si>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</si>
  <si>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</si>
  <si>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</si>
  <si>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</si>
  <si>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</si>
  <si>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</si>
  <si>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</si>
  <si>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</si>
  <si>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</si>
  <si>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</si>
  <si>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</si>
  <si>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</si>
  <si>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</si>
  <si>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</si>
  <si>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</si>
  <si>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</si>
  <si>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</si>
  <si>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</si>
  <si>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</si>
  <si>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</si>
  <si>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</si>
  <si>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</si>
  <si>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</si>
  <si>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</si>
  <si>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</si>
  <si>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</si>
  <si>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</si>
  <si>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</si>
  <si>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</si>
  <si>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</si>
  <si>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</si>
  <si>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</si>
  <si>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</si>
  <si>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</si>
  <si>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</si>
  <si>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</si>
  <si>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</si>
  <si>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</si>
  <si>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</si>
  <si>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</si>
  <si>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</si>
  <si>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</si>
  <si>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</si>
  <si>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</si>
  <si>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</si>
  <si>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</si>
  <si>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</si>
  <si>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</si>
  <si>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</si>
  <si>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</si>
  <si>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</si>
  <si>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</si>
  <si>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</si>
  <si>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</si>
  <si>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</si>
  <si>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</si>
  <si>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</si>
  <si>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</si>
  <si>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</si>
  <si>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</si>
  <si>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</si>
  <si>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</si>
  <si>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</si>
  <si>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</si>
  <si>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</si>
  <si>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</si>
  <si>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</si>
  <si>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</si>
  <si>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</si>
  <si>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</si>
  <si>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</si>
  <si>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</si>
  <si>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</si>
  <si>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</si>
  <si>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</si>
  <si>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</si>
  <si>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</si>
  <si>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</si>
  <si>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</si>
  <si>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</si>
  <si>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</si>
  <si>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</si>
  <si>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</si>
  <si>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</si>
  <si>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</si>
  <si>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</si>
  <si>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</si>
  <si>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</si>
  <si>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</si>
  <si>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</si>
  <si>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</si>
  <si>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</si>
  <si>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</si>
  <si>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</si>
  <si>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</si>
  <si>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</si>
  <si>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</si>
  <si>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</si>
  <si>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</si>
  <si>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</si>
  <si>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</si>
  <si>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</si>
  <si>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</si>
  <si>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</si>
  <si>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</si>
  <si>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</si>
  <si>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</si>
  <si>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</si>
  <si>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</si>
  <si>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</si>
  <si>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</si>
  <si>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</si>
  <si>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</si>
  <si>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</si>
  <si>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</si>
  <si>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</si>
  <si>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</si>
  <si>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</si>
  <si>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</si>
  <si>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</si>
  <si>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</si>
  <si>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</si>
  <si>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</si>
  <si>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</si>
  <si>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</si>
  <si>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</si>
  <si>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</si>
  <si>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</si>
  <si>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</si>
  <si>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</si>
  <si>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</si>
  <si>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</si>
  <si>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</si>
  <si>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</si>
  <si>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</si>
  <si>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</si>
  <si>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</si>
  <si>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</si>
  <si>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</si>
  <si>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</si>
  <si>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</si>
  <si>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</si>
  <si>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</si>
  <si>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</si>
  <si>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</si>
  <si>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</si>
  <si>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</si>
  <si>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</si>
  <si>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</si>
  <si>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</si>
  <si>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</si>
  <si>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</si>
  <si>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</si>
  <si>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</si>
  <si>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</si>
  <si>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</si>
  <si>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</si>
  <si>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</si>
  <si>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</si>
  <si>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</si>
  <si>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</si>
  <si>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</si>
  <si>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</si>
  <si>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</si>
  <si>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</si>
  <si>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</si>
  <si>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</si>
  <si>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</si>
  <si>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</si>
  <si>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</si>
  <si>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</si>
  <si>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</si>
  <si>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</si>
  <si>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</si>
  <si>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</si>
  <si>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</si>
  <si>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</si>
  <si>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</si>
  <si>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</si>
  <si>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</si>
  <si>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</si>
  <si>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</si>
  <si>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</si>
  <si>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</si>
  <si>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</si>
  <si>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</si>
  <si>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</si>
  <si>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</si>
  <si>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</si>
  <si>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</si>
  <si>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</si>
  <si>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</si>
  <si>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</si>
  <si>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</si>
  <si>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</si>
  <si>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</si>
  <si>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</si>
  <si>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</si>
  <si>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</si>
  <si>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</si>
  <si>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</si>
  <si>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</si>
  <si>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</si>
  <si>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</si>
  <si>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</si>
  <si>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</si>
  <si>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</si>
  <si>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</si>
  <si>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</si>
  <si>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</si>
  <si>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</si>
  <si>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</si>
  <si>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</si>
  <si>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</si>
  <si>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</si>
  <si>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</si>
  <si>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</si>
  <si>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</si>
  <si>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</si>
  <si>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</si>
  <si>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</si>
  <si>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</si>
  <si>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</si>
  <si>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</si>
  <si>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</si>
  <si>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</si>
  <si>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</si>
  <si>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</si>
  <si>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</si>
  <si>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</si>
  <si>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</si>
  <si>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</si>
  <si>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</si>
  <si>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</si>
  <si>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</si>
  <si>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</si>
  <si>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</si>
  <si>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</si>
  <si>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</si>
  <si>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</si>
  <si>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</si>
  <si>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</si>
  <si>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</si>
  <si>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</si>
  <si>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</si>
  <si>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</si>
  <si>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</si>
  <si>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</si>
  <si>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</si>
  <si>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</si>
  <si>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</si>
  <si>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</si>
  <si>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</si>
  <si>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</si>
  <si>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</si>
  <si>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</si>
  <si>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</si>
  <si>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</si>
  <si>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</si>
  <si>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</si>
  <si>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</si>
  <si>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</si>
  <si>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</si>
  <si>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</si>
  <si>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</si>
  <si>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</si>
  <si>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</si>
  <si>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</si>
  <si>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</si>
  <si>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</si>
  <si>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</si>
  <si>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</si>
  <si>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</si>
  <si>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</si>
  <si>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</si>
  <si>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</si>
  <si>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</si>
  <si>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</si>
  <si>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</si>
  <si>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</si>
  <si>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</si>
  <si>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</si>
  <si>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</si>
  <si>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</si>
  <si>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</si>
  <si>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</si>
  <si>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</si>
  <si>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</si>
  <si>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</si>
  <si>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</si>
  <si>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</si>
  <si>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</si>
  <si>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</si>
  <si>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</si>
  <si>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</si>
  <si>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</si>
  <si>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</si>
  <si>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</si>
  <si>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</si>
  <si>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</si>
  <si>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</si>
  <si>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</si>
  <si>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</si>
  <si>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</si>
  <si>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</si>
  <si>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</si>
  <si>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</si>
  <si>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</si>
  <si>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</si>
  <si>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</si>
  <si>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</si>
  <si>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</si>
  <si>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</si>
  <si>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</si>
  <si>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</si>
  <si>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</si>
  <si>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</si>
  <si>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</si>
  <si>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</si>
  <si>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</si>
  <si>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</si>
  <si>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</si>
  <si>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</si>
  <si>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</si>
  <si>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</si>
  <si>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</si>
  <si>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</si>
  <si>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</si>
  <si>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</si>
  <si>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</si>
  <si>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</si>
  <si>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</si>
  <si>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</si>
  <si>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</si>
  <si>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</si>
  <si>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</si>
  <si>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</si>
  <si>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</si>
  <si>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</si>
  <si>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</si>
  <si>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</si>
  <si>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</si>
  <si>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</si>
  <si>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</si>
  <si>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</si>
  <si>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</si>
  <si>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</si>
  <si>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</si>
  <si>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</si>
  <si>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</si>
  <si>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</si>
  <si>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</si>
  <si>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</si>
  <si>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</si>
  <si>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</si>
  <si>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</si>
  <si>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</si>
  <si>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</si>
  <si>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</si>
  <si>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</si>
  <si>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</si>
  <si>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</si>
  <si>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</si>
  <si>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</si>
  <si>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</si>
  <si>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</si>
  <si>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</si>
  <si>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</si>
  <si>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</si>
  <si>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</si>
  <si>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</si>
  <si>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</si>
  <si>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</si>
  <si>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</si>
  <si>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</si>
  <si>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</si>
  <si>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</si>
  <si>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</si>
  <si>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</si>
  <si>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</si>
  <si>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</si>
  <si>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</si>
  <si>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</si>
  <si>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</si>
  <si>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</si>
  <si>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</si>
  <si>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</si>
  <si>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</si>
  <si>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</si>
  <si>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</si>
  <si>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</si>
  <si>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</si>
  <si>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</si>
  <si>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</si>
  <si>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</si>
  <si>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</si>
  <si>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</si>
  <si>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</si>
  <si>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</si>
  <si>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</si>
  <si>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</si>
  <si>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</si>
  <si>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</si>
  <si>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</si>
  <si>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</si>
  <si>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</si>
  <si>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</si>
  <si>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</si>
  <si>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</si>
  <si>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</si>
  <si>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</si>
  <si>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</si>
  <si>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</si>
  <si>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</si>
  <si>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</si>
  <si>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</si>
  <si>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</si>
  <si>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</si>
  <si>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</si>
  <si>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</si>
  <si>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</si>
  <si>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</si>
  <si>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</si>
  <si>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</si>
  <si>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</si>
  <si>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</si>
  <si>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</si>
  <si>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</si>
  <si>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</si>
  <si>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</si>
  <si>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</si>
  <si>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</si>
  <si>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</si>
  <si>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</si>
  <si>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</si>
  <si>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</si>
  <si>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</si>
  <si>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</si>
  <si>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</si>
  <si>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</si>
  <si>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</si>
  <si>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</si>
  <si>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</si>
  <si>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</si>
  <si>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</si>
  <si>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</si>
  <si>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</si>
  <si>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</si>
  <si>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</si>
  <si>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</si>
  <si>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</si>
  <si>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</si>
  <si>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</si>
  <si>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</si>
  <si>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</si>
  <si>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</si>
  <si>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</si>
  <si>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</si>
  <si>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</si>
  <si>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</si>
  <si>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</si>
  <si>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</si>
  <si>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</si>
  <si>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</si>
  <si>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</si>
  <si>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</si>
  <si>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</si>
  <si>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</si>
  <si>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</si>
  <si>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</si>
  <si>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</si>
  <si>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</si>
  <si>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</si>
  <si>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</si>
  <si>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</si>
  <si>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</si>
  <si>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</si>
  <si>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</si>
  <si>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</si>
  <si>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</si>
  <si>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</si>
  <si>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</si>
  <si>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</si>
  <si>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</si>
  <si>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</si>
  <si>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</si>
  <si>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</si>
  <si>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</si>
  <si>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</si>
  <si>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</si>
  <si>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</si>
  <si>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</si>
  <si>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</si>
  <si>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</si>
  <si>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</si>
  <si>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</si>
  <si>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</si>
  <si>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</si>
  <si>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</si>
  <si>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</si>
  <si>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</si>
  <si>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</si>
  <si>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</si>
  <si>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</si>
  <si>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</si>
  <si>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</si>
  <si>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</si>
  <si>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</si>
  <si>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</si>
  <si>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</si>
  <si>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</si>
  <si>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</si>
  <si>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</si>
  <si>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</si>
  <si>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</si>
  <si>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</si>
  <si>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</si>
  <si>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</si>
  <si>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</si>
  <si>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</si>
  <si>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</si>
  <si>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</si>
  <si>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</si>
  <si>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</si>
  <si>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</si>
  <si>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</si>
  <si>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</si>
  <si>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</si>
  <si>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</si>
  <si>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</si>
  <si>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</si>
  <si>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</si>
  <si>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</si>
  <si>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</si>
  <si>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</si>
  <si>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</si>
  <si>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</si>
  <si>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</si>
  <si>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</si>
  <si>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</si>
  <si>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</si>
  <si>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</si>
  <si>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</si>
  <si>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</si>
  <si>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</si>
  <si>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</si>
  <si>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</si>
  <si>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</si>
  <si>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</si>
  <si>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</si>
  <si>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</si>
  <si>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</si>
  <si>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</si>
  <si>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</si>
  <si>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</si>
  <si>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</si>
  <si>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</si>
  <si>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</si>
  <si>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</si>
  <si>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</si>
  <si>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</si>
  <si>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</si>
  <si>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</si>
  <si>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</si>
  <si>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</si>
  <si>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</si>
  <si>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</si>
  <si>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</si>
  <si>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</si>
  <si>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</si>
  <si>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</si>
  <si>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</si>
  <si>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</si>
  <si>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</si>
  <si>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</si>
  <si>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</si>
  <si>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</si>
  <si>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</si>
  <si>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</si>
  <si>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</si>
  <si>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</si>
  <si>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</si>
  <si>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</si>
  <si>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</si>
  <si>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</si>
  <si>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</si>
  <si>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</si>
  <si>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</si>
  <si>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</si>
  <si>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</si>
  <si>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</si>
  <si>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</si>
  <si>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</si>
  <si>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</si>
  <si>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</si>
  <si>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</si>
  <si>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</si>
  <si>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</si>
  <si>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</si>
  <si>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</si>
  <si>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</si>
  <si>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</si>
  <si>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</si>
  <si>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</si>
  <si>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</si>
  <si>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</si>
  <si>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</si>
  <si>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</si>
  <si>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</si>
  <si>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</si>
  <si>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</si>
  <si>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</si>
  <si>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</si>
  <si>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</si>
  <si>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</si>
  <si>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</si>
  <si>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</si>
  <si>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</si>
  <si>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</si>
  <si>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</si>
  <si>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</si>
  <si>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</si>
  <si>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</si>
  <si>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</si>
  <si>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</si>
  <si>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</si>
  <si>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</si>
  <si>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</si>
  <si>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</si>
  <si>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</si>
  <si>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</si>
  <si>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</si>
  <si>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</si>
  <si>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</si>
  <si>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</si>
  <si>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</si>
  <si>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</si>
  <si>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</si>
  <si>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</si>
  <si>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</si>
  <si>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</si>
  <si>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</si>
  <si>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</si>
  <si>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</si>
  <si>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</si>
  <si>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</si>
  <si>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</si>
  <si>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</si>
  <si>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</si>
  <si>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</si>
  <si>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</si>
  <si>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</si>
  <si>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</si>
  <si>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</si>
  <si>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</si>
  <si>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</si>
  <si>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</si>
  <si>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</si>
  <si>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</si>
  <si>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</si>
  <si>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</si>
  <si>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</si>
  <si>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</si>
  <si>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</si>
  <si>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</si>
  <si>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</si>
  <si>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</si>
  <si>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</si>
  <si>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</si>
  <si>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</si>
  <si>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</si>
  <si>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</si>
  <si>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</si>
  <si>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</si>
  <si>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</si>
  <si>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</si>
  <si>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</si>
  <si>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</si>
  <si>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</si>
  <si>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</si>
  <si>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</si>
  <si>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</si>
  <si>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</si>
  <si>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</si>
  <si>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</si>
  <si>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</si>
  <si>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</si>
  <si>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</si>
  <si>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</si>
  <si>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</si>
  <si>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</si>
  <si>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</si>
  <si>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</si>
  <si>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</si>
  <si>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</si>
  <si>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</si>
  <si>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</si>
  <si>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</si>
  <si>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</si>
  <si>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</si>
  <si>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</si>
  <si>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</si>
  <si>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</si>
  <si>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</si>
  <si>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</si>
  <si>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</si>
  <si>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</si>
  <si>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</si>
  <si>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</si>
  <si>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</si>
  <si>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</si>
  <si>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</si>
  <si>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</si>
  <si>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</si>
  <si>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</si>
  <si>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</si>
  <si>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</si>
  <si>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</si>
  <si>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</si>
  <si>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</si>
  <si>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</si>
  <si>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</si>
  <si>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</si>
  <si>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</si>
  <si>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</si>
  <si>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</si>
  <si>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</si>
  <si>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</si>
  <si>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</si>
  <si>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</si>
  <si>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</si>
  <si>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</si>
  <si>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</si>
  <si>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</si>
  <si>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</si>
  <si>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</si>
  <si>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</si>
  <si>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</si>
  <si>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</si>
  <si>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</si>
  <si>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</si>
  <si>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</si>
  <si>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</si>
  <si>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</si>
  <si>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</si>
  <si>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</si>
  <si>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</si>
  <si>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</si>
  <si>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</si>
  <si>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</si>
  <si>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</si>
  <si>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</si>
  <si>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</si>
  <si>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</si>
  <si>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</si>
  <si>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</si>
  <si>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</si>
  <si>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</si>
  <si>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</si>
  <si>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</si>
  <si>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</si>
  <si>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</si>
  <si>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</si>
  <si>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</si>
  <si>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</si>
  <si>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</si>
  <si>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</si>
  <si>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</si>
  <si>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</si>
  <si>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</si>
  <si>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</si>
  <si>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</si>
  <si>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</si>
  <si>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</si>
  <si>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</si>
  <si>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</si>
  <si>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</si>
  <si>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</si>
  <si>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</si>
  <si>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</si>
  <si>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</si>
  <si>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</si>
  <si>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</si>
  <si>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</si>
  <si>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</si>
  <si>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</si>
  <si>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</si>
  <si>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</si>
  <si>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</si>
  <si>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</si>
  <si>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</si>
  <si>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</si>
  <si>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</si>
  <si>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</si>
  <si>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</si>
  <si>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</si>
  <si>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</si>
  <si>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</si>
  <si>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</si>
  <si>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</si>
  <si>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</si>
  <si>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</si>
  <si>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</si>
  <si>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</si>
  <si>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</si>
  <si>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</si>
  <si>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</si>
  <si>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</si>
  <si>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</si>
  <si>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</si>
  <si>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</si>
  <si>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</si>
  <si>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</si>
  <si>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</si>
  <si>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</si>
  <si>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</si>
  <si>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</si>
  <si>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</si>
  <si>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</si>
  <si>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</si>
  <si>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</si>
  <si>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</si>
  <si>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</si>
  <si>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</si>
  <si>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</si>
  <si>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</si>
  <si>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</si>
  <si>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</si>
  <si>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</si>
  <si>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</si>
  <si>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</si>
  <si>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</si>
  <si>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</si>
  <si>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</si>
  <si>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</si>
  <si>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</si>
  <si>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</si>
  <si>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</si>
  <si>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</si>
  <si>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</si>
  <si>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</si>
  <si>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</si>
  <si>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</si>
  <si>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</si>
  <si>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</si>
  <si>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</si>
  <si>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</si>
  <si>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</si>
  <si>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</si>
  <si>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</si>
  <si>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</si>
  <si>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</si>
  <si>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</si>
  <si>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</si>
  <si>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</si>
  <si>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</si>
  <si>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</si>
  <si>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</si>
  <si>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</si>
  <si>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</si>
  <si>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</si>
  <si>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</si>
  <si>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</si>
  <si>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</si>
  <si>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</si>
  <si>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</si>
  <si>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</si>
  <si>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</si>
  <si>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</si>
  <si>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</si>
  <si>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</si>
  <si>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</si>
  <si>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</si>
  <si>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</si>
  <si>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</si>
  <si>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</si>
  <si>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</si>
  <si>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</si>
  <si>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</si>
  <si>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</si>
  <si>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</si>
  <si>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</si>
  <si>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</si>
  <si>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</si>
  <si>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</si>
  <si>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</si>
  <si>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</si>
  <si>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</si>
  <si>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</si>
  <si>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</si>
  <si>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</si>
  <si>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</si>
  <si>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</si>
  <si>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</si>
  <si>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</si>
  <si>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</si>
  <si>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</si>
  <si>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</si>
  <si>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</si>
  <si>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</si>
  <si>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</si>
  <si>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</si>
  <si>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</si>
  <si>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</si>
  <si>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</si>
  <si>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</si>
  <si>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</si>
  <si>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</si>
  <si>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</si>
  <si>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</si>
  <si>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</si>
  <si>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</si>
  <si>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</si>
  <si>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</si>
  <si>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</si>
  <si>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</si>
  <si>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</si>
  <si>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</si>
  <si>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</si>
  <si>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</si>
  <si>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</si>
  <si>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</si>
  <si>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</si>
  <si>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</si>
  <si>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</si>
  <si>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</si>
  <si>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</si>
  <si>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</si>
  <si>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</si>
  <si>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</si>
  <si>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</si>
  <si>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</si>
  <si>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</si>
  <si>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</si>
  <si>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</si>
  <si>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</si>
  <si>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</si>
  <si>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</si>
  <si>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</si>
  <si>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</si>
  <si>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</si>
  <si>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</si>
  <si>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</si>
  <si>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</si>
  <si>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</si>
  <si>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</si>
  <si>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</si>
  <si>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</si>
  <si>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</si>
  <si>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</si>
  <si>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</si>
  <si>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</si>
  <si>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</si>
  <si>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</si>
  <si>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</si>
  <si>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</si>
  <si>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</si>
  <si>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</si>
  <si>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</si>
  <si>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</si>
  <si>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</si>
  <si>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</si>
  <si>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</si>
  <si>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</si>
  <si>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</si>
  <si>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</si>
  <si>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</si>
  <si>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</si>
  <si>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</si>
  <si>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</si>
  <si>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</si>
  <si>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</si>
  <si>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</si>
  <si>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</si>
  <si>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</si>
  <si>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</si>
  <si>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</si>
  <si>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</si>
  <si>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</si>
  <si>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</si>
  <si>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</si>
  <si>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</si>
  <si>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</si>
  <si>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</si>
  <si>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</si>
  <si>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</si>
  <si>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</si>
  <si>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</si>
  <si>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</si>
  <si>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</si>
  <si>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</si>
  <si>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</si>
  <si>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</si>
  <si>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</si>
  <si>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</si>
  <si>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</si>
  <si>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</si>
  <si>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</si>
  <si>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</si>
  <si>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</si>
  <si>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</si>
  <si>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</si>
  <si>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</si>
  <si>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</si>
  <si>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</si>
  <si>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</si>
  <si>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</si>
  <si>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</si>
  <si>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</si>
  <si>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</si>
  <si>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</si>
  <si>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</si>
  <si>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</si>
  <si>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</si>
  <si>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</si>
  <si>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</si>
  <si>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</si>
  <si>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</si>
  <si>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</si>
  <si>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</si>
  <si>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</si>
  <si>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</si>
  <si>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</si>
  <si>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</si>
  <si>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</si>
  <si>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</si>
  <si>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</si>
  <si>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</si>
  <si>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</si>
  <si>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</si>
  <si>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</si>
  <si>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</si>
  <si>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</si>
  <si>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</si>
  <si>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</si>
  <si>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</si>
  <si>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</si>
  <si>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</si>
  <si>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</si>
  <si>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</si>
  <si>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</si>
  <si>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</si>
  <si>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</si>
  <si>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</si>
  <si>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</si>
  <si>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</si>
  <si>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</si>
  <si>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</si>
  <si>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</si>
  <si>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</si>
  <si>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</si>
  <si>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</si>
  <si>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</si>
  <si>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</si>
  <si>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</si>
  <si>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</si>
  <si>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</si>
  <si>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</si>
  <si>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</si>
  <si>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</si>
  <si>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</si>
  <si>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</si>
  <si>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</si>
  <si>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</si>
  <si>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</si>
  <si>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</si>
  <si>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</si>
  <si>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</si>
  <si>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</si>
  <si>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</si>
  <si>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</si>
  <si>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</si>
  <si>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</si>
  <si>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</si>
  <si>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</si>
  <si>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</si>
  <si>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</si>
  <si>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</si>
  <si>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</si>
  <si>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</si>
  <si>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</si>
  <si>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</si>
  <si>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</si>
  <si>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</si>
  <si>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</si>
  <si>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</si>
  <si>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</si>
  <si>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</si>
  <si>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</si>
  <si>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</si>
  <si>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</si>
  <si>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</si>
  <si>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</si>
  <si>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</si>
  <si>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</si>
  <si>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</si>
  <si>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</si>
  <si>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</si>
  <si>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</si>
  <si>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</si>
  <si>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</si>
  <si>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</si>
  <si>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</si>
  <si>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</si>
  <si>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</si>
  <si>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</si>
  <si>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</si>
  <si>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</si>
  <si>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</si>
  <si>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</si>
  <si>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</si>
  <si>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</si>
  <si>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</si>
  <si>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</si>
  <si>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</si>
  <si>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</si>
  <si>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</si>
  <si>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</si>
  <si>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</si>
  <si>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</si>
  <si>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</si>
  <si>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</si>
  <si>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</si>
  <si>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</si>
  <si>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</si>
  <si>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</si>
  <si>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</si>
  <si>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</si>
  <si>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</si>
  <si>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</si>
  <si>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</si>
  <si>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</si>
  <si>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</si>
  <si>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</si>
  <si>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</si>
  <si>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</si>
  <si>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</si>
  <si>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</si>
  <si>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</si>
  <si>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</si>
  <si>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</si>
  <si>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</si>
  <si>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</si>
  <si>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</si>
  <si>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</si>
  <si>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</si>
  <si>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</si>
  <si>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</si>
  <si>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</si>
  <si>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</si>
  <si>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</si>
  <si>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</si>
  <si>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</si>
  <si>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</si>
  <si>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</si>
  <si>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</si>
  <si>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</si>
  <si>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</si>
  <si>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</si>
  <si>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</si>
  <si>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</si>
  <si>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</si>
  <si>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</si>
  <si>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</si>
  <si>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</si>
  <si>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</si>
  <si>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</si>
  <si>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</si>
  <si>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</si>
  <si>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</si>
  <si>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</si>
  <si>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</si>
  <si>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</si>
  <si>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</si>
  <si>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</si>
  <si>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</si>
  <si>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</si>
  <si>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</si>
  <si>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</si>
  <si>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</si>
  <si>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</si>
  <si>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</si>
  <si>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</si>
  <si>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</si>
  <si>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</si>
  <si>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</si>
  <si>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</si>
  <si>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</si>
  <si>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</si>
  <si>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</si>
  <si>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</si>
  <si>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</si>
  <si>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</si>
  <si>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</si>
  <si>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</si>
  <si>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</si>
  <si>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</si>
  <si>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</si>
  <si>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</si>
  <si>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</si>
  <si>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</si>
  <si>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</si>
  <si>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</si>
  <si>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</si>
  <si>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</si>
  <si>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</si>
  <si>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</si>
  <si>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</si>
  <si>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</si>
  <si>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</si>
  <si>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</si>
  <si>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</si>
  <si>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</si>
  <si>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</si>
  <si>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</si>
  <si>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</si>
  <si>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</si>
  <si>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</si>
  <si>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</si>
  <si>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</si>
  <si>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</si>
  <si>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</si>
  <si>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</si>
  <si>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</si>
  <si>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</si>
  <si>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</si>
  <si>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</si>
  <si>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</si>
  <si>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</si>
  <si>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</si>
  <si>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</si>
  <si>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</si>
  <si>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</si>
  <si>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</si>
  <si>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</si>
  <si>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</si>
  <si>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</si>
  <si>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</si>
  <si>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</si>
  <si>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</si>
  <si>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</si>
  <si>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</si>
  <si>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</si>
  <si>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</si>
  <si>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</si>
  <si>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</si>
  <si>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</si>
  <si>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</si>
  <si>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</si>
  <si>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</si>
  <si>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</si>
  <si>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</si>
  <si>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</si>
  <si>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</si>
  <si>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</si>
  <si>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</si>
  <si>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</si>
  <si>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</si>
  <si>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</si>
  <si>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</si>
  <si>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</si>
  <si>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</si>
  <si>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</si>
  <si>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</si>
  <si>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</si>
  <si>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</si>
  <si>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</si>
  <si>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</si>
  <si>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</si>
  <si>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</si>
  <si>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</si>
  <si>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</si>
  <si>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</si>
  <si>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</si>
  <si>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</si>
  <si>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</si>
  <si>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</si>
  <si>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</si>
  <si>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</si>
  <si>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</si>
  <si>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</si>
  <si>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</si>
  <si>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</si>
  <si>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</si>
  <si>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</si>
  <si>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</si>
  <si>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</si>
  <si>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</si>
  <si>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</si>
  <si>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</si>
  <si>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</si>
  <si>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</si>
  <si>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</si>
  <si>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</si>
  <si>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</si>
  <si>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</si>
  <si>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</si>
  <si>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</si>
  <si>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</si>
  <si>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</si>
  <si>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</si>
  <si>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</si>
  <si>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</si>
  <si>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</si>
  <si>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</si>
  <si>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</si>
  <si>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</si>
  <si>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</si>
  <si>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</si>
  <si>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</si>
  <si>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</si>
  <si>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</si>
  <si>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</si>
  <si>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</si>
  <si>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</si>
  <si>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</si>
  <si>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</si>
  <si>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</si>
  <si>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</si>
  <si>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</si>
  <si>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</si>
  <si>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</si>
  <si>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</si>
  <si>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</si>
  <si>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</si>
  <si>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</si>
  <si>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</si>
  <si>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</si>
  <si>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</si>
  <si>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</si>
  <si>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</si>
  <si>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</si>
  <si>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</si>
  <si>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</si>
  <si>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</si>
  <si>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</si>
  <si>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</si>
  <si>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</si>
  <si>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</si>
  <si>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</si>
  <si>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</si>
  <si>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</si>
  <si>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</si>
  <si>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</si>
  <si>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</si>
  <si>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</si>
  <si>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</si>
  <si>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</si>
  <si>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</si>
  <si>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</si>
  <si>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</si>
  <si>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</si>
  <si>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</si>
  <si>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</si>
  <si>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</si>
  <si>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</si>
  <si>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</si>
  <si>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</si>
  <si>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</si>
  <si>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</si>
  <si>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</si>
  <si>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</si>
  <si>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</si>
  <si>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</si>
  <si>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</si>
  <si>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</si>
  <si>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</si>
  <si>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</si>
  <si>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</si>
  <si>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</si>
  <si>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</si>
  <si>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</si>
  <si>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</si>
  <si>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</si>
  <si>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</si>
  <si>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</si>
  <si>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</si>
  <si>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</si>
  <si>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</si>
  <si>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</si>
  <si>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</si>
  <si>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</si>
  <si>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</si>
  <si>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</si>
  <si>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</si>
  <si>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</si>
  <si>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</si>
  <si>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</si>
  <si>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</si>
  <si>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</si>
  <si>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</si>
  <si>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</si>
  <si>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</si>
  <si>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</si>
  <si>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</si>
  <si>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</si>
  <si>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</si>
  <si>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</si>
  <si>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</si>
  <si>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</si>
  <si>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</si>
  <si>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</si>
  <si>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</si>
  <si>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</si>
  <si>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</si>
  <si>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</si>
  <si>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</si>
  <si>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</si>
  <si>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</si>
  <si>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</si>
  <si>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</si>
  <si>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</si>
  <si>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</si>
  <si>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</si>
  <si>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</si>
  <si>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</si>
  <si>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</si>
  <si>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</si>
  <si>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</si>
  <si>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</si>
  <si>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</si>
  <si>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</si>
  <si>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</si>
  <si>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</si>
  <si>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</si>
  <si>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</si>
  <si>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</si>
  <si>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</si>
  <si>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</si>
  <si>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</si>
  <si>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</si>
  <si>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</si>
  <si>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</si>
  <si>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</si>
  <si>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</si>
  <si>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</si>
  <si>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</si>
  <si>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</si>
  <si>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</si>
  <si>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</si>
  <si>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</si>
  <si>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</si>
  <si>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</si>
  <si>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</si>
  <si>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</si>
  <si>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</si>
  <si>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</si>
  <si>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</si>
  <si>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</si>
  <si>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</si>
  <si>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</si>
  <si>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</si>
  <si>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</si>
  <si>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</si>
  <si>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</si>
  <si>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</si>
  <si>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</si>
  <si>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</si>
  <si>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</si>
  <si>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</si>
  <si>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</si>
  <si>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</si>
  <si>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</si>
  <si>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</si>
  <si>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</si>
  <si>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</si>
  <si>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</si>
  <si>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</si>
  <si>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</si>
  <si>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</si>
  <si>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</si>
  <si>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</si>
  <si>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</si>
  <si>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</si>
  <si>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</si>
  <si>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</si>
  <si>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</si>
  <si>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</si>
  <si>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</si>
  <si>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</si>
  <si>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</si>
  <si>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</si>
  <si>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</si>
  <si>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</si>
  <si>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</si>
  <si>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</si>
  <si>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</si>
  <si>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</si>
  <si>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</si>
  <si>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</si>
  <si>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</si>
  <si>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</si>
  <si>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</si>
  <si>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</si>
  <si>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</si>
  <si>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</si>
  <si>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</si>
  <si>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</si>
  <si>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</si>
  <si>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</si>
  <si>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</si>
  <si>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</si>
  <si>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</si>
  <si>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</si>
  <si>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</si>
  <si>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</si>
  <si>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</si>
  <si>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</si>
  <si>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</si>
  <si>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</si>
  <si>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</si>
  <si>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</si>
  <si>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</si>
  <si>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</si>
  <si>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</si>
  <si>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</si>
  <si>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</si>
  <si>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</si>
  <si>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</si>
  <si>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</si>
  <si>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</si>
  <si>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</si>
  <si>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</si>
  <si>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</si>
  <si>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</si>
  <si>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</si>
  <si>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</si>
  <si>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</si>
  <si>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</si>
  <si>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</si>
  <si>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</si>
  <si>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</si>
  <si>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</si>
  <si>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</si>
  <si>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</si>
  <si>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</si>
  <si>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</si>
  <si>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</si>
  <si>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</si>
  <si>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</si>
  <si>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</si>
  <si>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</si>
  <si>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</si>
  <si>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</si>
  <si>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</si>
  <si>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</si>
  <si>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</si>
  <si>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</si>
  <si>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</si>
  <si>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</si>
  <si>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</si>
  <si>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</si>
  <si>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</si>
  <si>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</si>
  <si>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</si>
  <si>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</si>
  <si>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</si>
  <si>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</si>
  <si>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</si>
  <si>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</si>
  <si>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</si>
  <si>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</si>
  <si>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</si>
  <si>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</si>
  <si>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</si>
  <si>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</si>
  <si>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</si>
  <si>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</si>
  <si>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</si>
  <si>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</si>
  <si>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</si>
  <si>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</si>
  <si>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</si>
  <si>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</si>
  <si>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</si>
  <si>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</si>
  <si>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</si>
  <si>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</si>
  <si>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</si>
  <si>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</si>
  <si>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</si>
  <si>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</si>
  <si>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</si>
  <si>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</si>
  <si>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</si>
  <si>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</si>
  <si>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</si>
  <si>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</si>
  <si>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</si>
  <si>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</si>
  <si>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</si>
  <si>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</si>
  <si>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</si>
  <si>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</si>
  <si>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</si>
  <si>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</si>
  <si>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</si>
  <si>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</si>
  <si>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</si>
  <si>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</si>
  <si>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</si>
  <si>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</si>
  <si>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</si>
  <si>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</si>
  <si>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</si>
  <si>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</si>
  <si>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</si>
  <si>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</si>
  <si>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</si>
  <si>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</si>
  <si>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</si>
  <si>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</si>
  <si>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</si>
  <si>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</si>
  <si>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</si>
  <si>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</si>
  <si>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</si>
  <si>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</si>
  <si>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</si>
  <si>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</si>
  <si>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</si>
  <si>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</si>
  <si>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</si>
  <si>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</si>
  <si>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</si>
  <si>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</si>
  <si>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</si>
  <si>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</si>
  <si>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</si>
  <si>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</si>
  <si>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</si>
  <si>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</si>
  <si>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</si>
  <si>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</si>
  <si>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</si>
  <si>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</si>
  <si>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</si>
  <si>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</si>
  <si>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</si>
  <si>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</si>
  <si>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</si>
  <si>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</si>
  <si>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</si>
  <si>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</si>
  <si>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</si>
  <si>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</si>
  <si>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</si>
  <si>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</si>
  <si>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</si>
  <si>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</si>
  <si>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</si>
  <si>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</si>
  <si>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</si>
  <si>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</si>
  <si>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</si>
  <si>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</si>
  <si>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</si>
  <si>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</si>
  <si>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</si>
  <si>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</si>
  <si>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</si>
  <si>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</si>
  <si>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</si>
  <si>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</si>
  <si>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</si>
  <si>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</si>
  <si>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</si>
  <si>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</si>
  <si>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</si>
  <si>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</si>
  <si>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</si>
  <si>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</si>
  <si>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</si>
  <si>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</si>
  <si>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</si>
  <si>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</si>
  <si>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</si>
  <si>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</si>
  <si>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</si>
  <si>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</si>
  <si>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</si>
  <si>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</si>
  <si>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</si>
  <si>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</si>
  <si>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</si>
  <si>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</si>
  <si>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</si>
  <si>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</si>
  <si>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</si>
  <si>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</si>
  <si>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</si>
  <si>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</si>
  <si>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</si>
  <si>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</si>
  <si>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</si>
  <si>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</si>
  <si>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</si>
  <si>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</si>
  <si>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</si>
  <si>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</si>
  <si>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</si>
  <si>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</si>
  <si>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</si>
  <si>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</si>
  <si>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</si>
  <si>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</si>
  <si>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</si>
  <si>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</si>
  <si>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</si>
  <si>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</si>
  <si>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</si>
  <si>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</si>
  <si>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</si>
  <si>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</si>
  <si>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</si>
  <si>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</si>
  <si>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</si>
  <si>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</si>
  <si>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</si>
  <si>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</si>
  <si>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</si>
  <si>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</si>
  <si>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</si>
  <si>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</si>
  <si>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</si>
  <si>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</si>
  <si>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</si>
  <si>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</si>
  <si>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</si>
  <si>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</si>
  <si>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</si>
  <si>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</si>
  <si>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</si>
  <si>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</si>
  <si>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</si>
  <si>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</si>
  <si>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</si>
  <si>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</si>
  <si>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</si>
  <si>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</si>
  <si>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</si>
  <si>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</si>
  <si>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</si>
  <si>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</si>
  <si>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</si>
  <si>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</si>
  <si>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</si>
  <si>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</si>
  <si>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</si>
  <si>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</si>
  <si>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</si>
  <si>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</si>
  <si>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</si>
  <si>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</si>
  <si>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</si>
  <si>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</si>
  <si>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</si>
  <si>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</si>
  <si>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</si>
  <si>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</si>
  <si>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</si>
  <si>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</si>
  <si>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</si>
  <si>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</si>
  <si>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</si>
  <si>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</si>
  <si>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</si>
  <si>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</si>
  <si>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</si>
  <si>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</si>
  <si>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</si>
  <si>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</si>
  <si>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</si>
  <si>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</si>
  <si>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</si>
  <si>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</si>
  <si>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</si>
  <si>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</si>
  <si>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</si>
  <si>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</si>
  <si>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</si>
  <si>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</si>
  <si>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</si>
  <si>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</si>
  <si>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</si>
  <si>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</si>
  <si>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</si>
  <si>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</si>
  <si>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</si>
  <si>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</si>
  <si>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</si>
  <si>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</si>
  <si>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</si>
  <si>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</si>
  <si>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</si>
  <si>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</si>
  <si>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</si>
  <si>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</si>
  <si>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</si>
  <si>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</si>
  <si>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</si>
  <si>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</si>
  <si>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</si>
  <si>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</si>
  <si>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</si>
  <si>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</si>
  <si>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</si>
  <si>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</si>
  <si>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</si>
  <si>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</si>
  <si>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</si>
  <si>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</si>
  <si>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</si>
  <si>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</si>
  <si>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</si>
  <si>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</si>
  <si>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</si>
  <si>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</si>
  <si>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</si>
  <si>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</si>
  <si>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</si>
  <si>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</si>
  <si>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</si>
  <si>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</si>
  <si>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</si>
  <si>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</si>
  <si>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</si>
  <si>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</si>
  <si>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</si>
  <si>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</si>
  <si>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</si>
  <si>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</si>
  <si>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</si>
  <si>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</si>
  <si>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</si>
  <si>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</si>
  <si>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</si>
  <si>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</si>
  <si>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</si>
  <si>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</si>
  <si>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</si>
  <si>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</si>
  <si>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</si>
  <si>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</si>
  <si>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</si>
  <si>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</si>
  <si>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</si>
  <si>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</si>
  <si>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</si>
  <si>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</si>
  <si>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</si>
  <si>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</si>
  <si>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</si>
  <si>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</si>
  <si>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</si>
  <si>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</si>
  <si>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</si>
  <si>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</si>
  <si>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</si>
  <si>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</si>
  <si>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</si>
  <si>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</si>
  <si>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</si>
  <si>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</si>
  <si>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</si>
  <si>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</si>
  <si>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</si>
  <si>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</si>
  <si>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</si>
  <si>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</si>
  <si>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</si>
  <si>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</si>
  <si>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</si>
  <si>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</si>
  <si>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</si>
  <si>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</si>
  <si>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</si>
  <si>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</si>
  <si>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</si>
  <si>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</si>
  <si>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</si>
  <si>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</si>
  <si>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</si>
  <si>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</si>
  <si>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</si>
  <si>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</si>
  <si>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</si>
  <si>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</si>
  <si>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</si>
  <si>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</si>
  <si>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</si>
  <si>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</si>
  <si>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</si>
  <si>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</si>
  <si>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</si>
  <si>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</si>
  <si>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</si>
  <si>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</si>
  <si>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</si>
  <si>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</si>
  <si>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</si>
  <si>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</si>
  <si>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</si>
  <si>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</si>
  <si>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</si>
  <si>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</si>
  <si>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</si>
  <si>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</si>
  <si>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</si>
  <si>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</si>
  <si>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</si>
  <si>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</si>
  <si>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</si>
  <si>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</si>
  <si>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</si>
  <si>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</si>
  <si>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</si>
  <si>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</si>
  <si>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</si>
  <si>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</si>
  <si>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</si>
  <si>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</si>
  <si>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</si>
  <si>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</si>
  <si>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</si>
  <si>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</si>
  <si>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</si>
  <si>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</si>
  <si>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</si>
  <si>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</si>
  <si>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</si>
  <si>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</si>
  <si>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</si>
  <si>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</si>
  <si>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</si>
  <si>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</si>
  <si>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</si>
  <si>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</si>
  <si>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</si>
  <si>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</si>
  <si>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</si>
  <si>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</si>
  <si>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</si>
  <si>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</si>
  <si>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</si>
  <si>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</si>
  <si>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</si>
  <si>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</si>
  <si>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</si>
  <si>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</si>
  <si>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</si>
  <si>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</si>
  <si>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</si>
  <si>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</si>
  <si>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</si>
  <si>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</si>
  <si>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</si>
  <si>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</si>
  <si>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</si>
  <si>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</si>
  <si>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</si>
  <si>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</si>
  <si>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</si>
  <si>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</si>
  <si>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</si>
  <si>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</si>
  <si>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</si>
  <si>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</si>
  <si>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</si>
  <si>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</si>
  <si>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</si>
  <si>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</si>
  <si>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</si>
  <si>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</si>
  <si>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</si>
  <si>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</si>
  <si>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</si>
  <si>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</si>
  <si>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</si>
  <si>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</si>
  <si>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</si>
  <si>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</si>
  <si>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</si>
  <si>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</si>
  <si>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</si>
  <si>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</si>
  <si>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</si>
  <si>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</si>
  <si>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</si>
  <si>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</si>
  <si>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</si>
  <si>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</si>
  <si>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</si>
  <si>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</si>
  <si>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</si>
  <si>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</si>
  <si>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</si>
  <si>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</si>
  <si>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</si>
  <si>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</si>
  <si>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</si>
  <si>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</si>
  <si>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</si>
  <si>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</si>
  <si>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</si>
  <si>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</si>
  <si>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</si>
  <si>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</si>
  <si>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</si>
  <si>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</si>
  <si>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</si>
  <si>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</si>
  <si>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</si>
  <si>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</si>
  <si>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</si>
  <si>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</si>
  <si>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</si>
  <si>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</si>
  <si>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</si>
  <si>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</si>
  <si>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</si>
  <si>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</si>
  <si>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</si>
  <si>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</si>
  <si>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</si>
  <si>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</si>
  <si>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</si>
  <si>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</si>
  <si>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</si>
  <si>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</si>
  <si>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</si>
  <si>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</si>
  <si>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</si>
  <si>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</si>
  <si>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</si>
  <si>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</si>
  <si>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</si>
  <si>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</si>
  <si>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</si>
  <si>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</si>
  <si>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</si>
  <si>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</si>
  <si>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</si>
  <si>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</si>
  <si>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</si>
  <si>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</si>
  <si>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</si>
  <si>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</si>
  <si>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</si>
  <si>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</si>
  <si>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</si>
  <si>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</si>
  <si>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</si>
  <si>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</si>
  <si>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</si>
  <si>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</si>
  <si>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</si>
  <si>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</si>
  <si>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</si>
  <si>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</si>
  <si>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</si>
  <si>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</si>
  <si>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</si>
  <si>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</si>
  <si>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</si>
  <si>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</si>
  <si>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</si>
  <si>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</si>
  <si>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</si>
  <si>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</si>
  <si>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</si>
  <si>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</si>
  <si>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</si>
  <si>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</si>
  <si>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</si>
  <si>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</si>
  <si>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</si>
  <si>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</si>
  <si>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</si>
  <si>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</si>
  <si>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</si>
  <si>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</si>
  <si>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</si>
  <si>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</si>
  <si>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</si>
  <si>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</si>
  <si>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</si>
  <si>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</si>
  <si>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</si>
  <si>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</si>
  <si>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</si>
  <si>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</si>
  <si>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</si>
  <si>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</si>
  <si>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</si>
  <si>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</si>
  <si>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</si>
  <si>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</si>
  <si>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</si>
  <si>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</si>
  <si>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</si>
  <si>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</si>
  <si>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</si>
  <si>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</si>
  <si>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</si>
  <si>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</si>
  <si>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</si>
  <si>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</si>
  <si>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</si>
  <si>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</si>
  <si>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</si>
  <si>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</si>
  <si>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</si>
  <si>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</si>
  <si>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</si>
  <si>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</si>
  <si>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</si>
  <si>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</si>
  <si>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</si>
  <si>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</si>
  <si>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</si>
  <si>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</si>
  <si>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</si>
  <si>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</si>
  <si>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</si>
  <si>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</si>
  <si>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</si>
  <si>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</si>
  <si>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</si>
  <si>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</si>
  <si>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</si>
  <si>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</si>
  <si>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</si>
  <si>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</si>
  <si>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</si>
  <si>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</si>
  <si>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</si>
  <si>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</si>
  <si>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</si>
  <si>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</si>
  <si>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</si>
  <si>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</si>
  <si>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</si>
  <si>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</si>
  <si>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</si>
  <si>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</si>
  <si>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</si>
  <si>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</si>
  <si>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</si>
  <si>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</si>
  <si>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</si>
  <si>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</si>
  <si>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</si>
  <si>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</si>
  <si>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</si>
  <si>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</si>
  <si>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</si>
  <si>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</si>
  <si>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</si>
  <si>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</si>
  <si>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</si>
  <si>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</si>
  <si>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</si>
  <si>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</si>
  <si>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</si>
  <si>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</si>
  <si>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</si>
  <si>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</si>
  <si>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</si>
  <si>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</si>
  <si>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</si>
  <si>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</si>
  <si>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</si>
  <si>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</si>
  <si>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</si>
  <si>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</si>
  <si>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</si>
  <si>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</si>
  <si>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</si>
  <si>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</si>
  <si>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</si>
  <si>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</si>
  <si>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</si>
  <si>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</si>
  <si>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</si>
  <si>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</si>
  <si>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</si>
  <si>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</si>
  <si>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</si>
  <si>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</si>
  <si>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</si>
  <si>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</si>
  <si>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</si>
  <si>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</si>
  <si>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</si>
  <si>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</si>
  <si>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</si>
  <si>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</si>
  <si>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</si>
  <si>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</si>
  <si>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</si>
  <si>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</si>
  <si>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</si>
  <si>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</si>
  <si>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</si>
  <si>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</si>
  <si>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</si>
  <si>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</si>
  <si>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</si>
  <si>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</si>
  <si>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</si>
  <si>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</si>
  <si>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</si>
  <si>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</si>
  <si>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</si>
  <si>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</si>
  <si>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</si>
  <si>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</si>
  <si>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</si>
  <si>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</si>
  <si>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</si>
  <si>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</si>
  <si>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</si>
  <si>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</si>
  <si>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</si>
  <si>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</si>
  <si>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</si>
  <si>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</si>
  <si>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</si>
  <si>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</si>
  <si>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</si>
  <si>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</si>
  <si>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</si>
  <si>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</si>
  <si>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</si>
  <si>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</si>
  <si>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</si>
  <si>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</si>
  <si>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</si>
  <si>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</si>
  <si>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</si>
  <si>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</si>
  <si>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</si>
  <si>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</si>
  <si>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</si>
  <si>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</si>
  <si>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</si>
  <si>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</si>
  <si>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</si>
  <si>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</si>
  <si>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</si>
  <si>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</si>
  <si>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</si>
  <si>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</si>
  <si>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</si>
  <si>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</si>
  <si>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</si>
  <si>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</si>
  <si>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</si>
  <si>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</si>
  <si>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</si>
  <si>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</si>
  <si>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</si>
  <si>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</si>
  <si>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</si>
  <si>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</si>
  <si>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</si>
  <si>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</si>
  <si>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</si>
  <si>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</si>
  <si>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</si>
  <si>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</si>
  <si>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</si>
  <si>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</si>
  <si>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</si>
  <si>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</si>
  <si>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</si>
  <si>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</si>
  <si>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</si>
  <si>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</si>
  <si>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</si>
  <si>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</si>
  <si>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</si>
  <si>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</si>
  <si>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</si>
  <si>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</si>
  <si>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</si>
  <si>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</si>
  <si>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</si>
  <si>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</si>
  <si>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</si>
  <si>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</si>
  <si>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</si>
  <si>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</si>
  <si>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</si>
  <si>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</si>
  <si>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</si>
  <si>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</si>
  <si>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</si>
  <si>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</si>
  <si>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</si>
  <si>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</si>
  <si>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</si>
  <si>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</si>
  <si>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</si>
  <si>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</si>
  <si>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</si>
  <si>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</si>
  <si>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</si>
  <si>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</si>
  <si>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</si>
  <si>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</si>
  <si>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</si>
  <si>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</si>
  <si>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</si>
  <si>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</si>
  <si>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</si>
  <si>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</si>
  <si>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</si>
  <si>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</si>
  <si>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</si>
  <si>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</si>
  <si>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</si>
  <si>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</si>
  <si>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</si>
  <si>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</si>
  <si>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</si>
  <si>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</si>
  <si>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</si>
  <si>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</si>
  <si>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</si>
  <si>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</si>
  <si>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</si>
  <si>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</si>
  <si>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</si>
  <si>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</si>
  <si>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</si>
  <si>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</si>
  <si>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</si>
  <si>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</si>
  <si>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</si>
  <si>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</si>
  <si>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</si>
  <si>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</si>
  <si>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</si>
  <si>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</si>
  <si>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</si>
  <si>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</si>
  <si>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</si>
  <si>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</si>
  <si>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</si>
  <si>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</si>
  <si>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</si>
  <si>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</si>
  <si>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</si>
  <si>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</si>
  <si>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</si>
  <si>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</si>
  <si>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</si>
  <si>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</si>
  <si>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</si>
  <si>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</si>
  <si>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</si>
  <si>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</si>
  <si>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</si>
  <si>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</si>
  <si>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</si>
  <si>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</si>
  <si>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</si>
  <si>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</si>
  <si>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</si>
  <si>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</si>
  <si>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</si>
  <si>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</si>
  <si>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</si>
  <si>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</si>
  <si>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</si>
  <si>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</si>
  <si>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</si>
  <si>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</si>
  <si>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</si>
  <si>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</si>
  <si>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</si>
  <si>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</si>
  <si>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</si>
  <si>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</si>
  <si>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</si>
  <si>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</si>
  <si>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</si>
  <si>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</si>
  <si>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</si>
  <si>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</si>
  <si>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</si>
  <si>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</si>
  <si>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</si>
  <si>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</si>
  <si>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</si>
  <si>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</si>
  <si>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</si>
  <si>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</si>
  <si>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</si>
  <si>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</si>
  <si>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</si>
  <si>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</si>
  <si>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</si>
  <si>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</si>
  <si>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</si>
  <si>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</si>
  <si>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</si>
  <si>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</si>
  <si>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</si>
  <si>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</si>
  <si>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</si>
  <si>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</si>
  <si>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</si>
  <si>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</si>
  <si>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</si>
  <si>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</si>
  <si>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</si>
  <si>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</si>
  <si>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</si>
  <si>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</si>
  <si>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</si>
  <si>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</si>
  <si>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</si>
  <si>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</si>
  <si>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</si>
  <si>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</si>
  <si>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</si>
  <si>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</si>
  <si>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</si>
  <si>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</si>
  <si>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</si>
  <si>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</si>
  <si>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</si>
  <si>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</si>
  <si>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</si>
  <si>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</si>
  <si>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</si>
  <si>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</si>
  <si>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</si>
  <si>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</si>
  <si>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</si>
  <si>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</si>
  <si>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</si>
  <si>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</si>
  <si>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</si>
  <si>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</si>
  <si>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</si>
  <si>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</si>
  <si>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</si>
  <si>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</si>
  <si>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</si>
  <si>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</si>
  <si>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</si>
  <si>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</si>
  <si>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</si>
  <si>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</si>
  <si>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</si>
  <si>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</si>
  <si>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</si>
  <si>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</si>
  <si>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</si>
  <si>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</si>
  <si>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</si>
  <si>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</si>
  <si>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</si>
  <si>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</si>
  <si>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</si>
  <si>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</si>
  <si>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</si>
  <si>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</si>
  <si>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</si>
  <si>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</si>
  <si>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</si>
  <si>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</si>
  <si>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</si>
  <si>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</si>
  <si>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</si>
  <si>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</si>
  <si>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</si>
  <si>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</si>
  <si>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</si>
  <si>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</si>
  <si>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</si>
  <si>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</si>
  <si>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</si>
  <si>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</si>
  <si>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</si>
  <si>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</si>
  <si>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</si>
  <si>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</si>
  <si>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</si>
  <si>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</si>
  <si>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</si>
  <si>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</si>
  <si>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</si>
  <si>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</si>
  <si>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</si>
  <si>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</si>
  <si>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</si>
  <si>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</si>
  <si>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</si>
  <si>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</si>
  <si>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</si>
  <si>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</si>
  <si>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</si>
  <si>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</si>
  <si>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</si>
  <si>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</si>
  <si>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</si>
  <si>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</si>
  <si>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</si>
  <si>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</si>
  <si>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</si>
  <si>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</si>
  <si>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</si>
  <si>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</si>
  <si>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</si>
  <si>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</si>
  <si>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</si>
  <si>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</si>
  <si>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</si>
  <si>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</si>
  <si>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</si>
  <si>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</si>
  <si>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</si>
  <si>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</si>
  <si>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</si>
  <si>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</si>
  <si>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</si>
  <si>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</si>
  <si>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</si>
  <si>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</si>
  <si>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</si>
  <si>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</si>
  <si>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</si>
  <si>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</si>
  <si>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</si>
  <si>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</si>
  <si>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</si>
  <si>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</si>
  <si>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</si>
  <si>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</si>
  <si>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</si>
  <si>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</si>
  <si>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</si>
  <si>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</si>
  <si>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</si>
  <si>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</si>
  <si>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</si>
  <si>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</si>
  <si>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</si>
  <si>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</si>
  <si>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</si>
  <si>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</si>
  <si>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</si>
  <si>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</si>
  <si>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</si>
  <si>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</si>
  <si>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</si>
  <si>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</si>
  <si>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</si>
  <si>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</si>
  <si>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</si>
  <si>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</si>
  <si>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</si>
  <si>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</si>
  <si>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</si>
  <si>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</si>
  <si>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</si>
  <si>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</si>
  <si>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</si>
  <si>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</si>
  <si>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</si>
  <si>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</si>
  <si>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</si>
  <si>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</si>
  <si>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</si>
  <si>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</si>
  <si>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</si>
  <si>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</si>
  <si>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</si>
  <si>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</si>
  <si>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</si>
  <si>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</si>
  <si>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</si>
  <si>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</si>
  <si>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</si>
  <si>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</si>
  <si>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</si>
  <si>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</si>
  <si>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</si>
  <si>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</si>
  <si>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</si>
  <si>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</si>
  <si>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</si>
  <si>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</si>
  <si>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</si>
  <si>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</si>
  <si>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</si>
  <si>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</si>
  <si>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</si>
  <si>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</si>
  <si>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</si>
  <si>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</si>
  <si>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</si>
  <si>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</si>
  <si>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</si>
  <si>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</si>
  <si>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</si>
  <si>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</si>
  <si>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</si>
  <si>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</si>
  <si>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</si>
  <si>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</si>
  <si>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</si>
  <si>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</si>
  <si>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</si>
  <si>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</si>
  <si>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</si>
  <si>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</si>
  <si>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</si>
  <si>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</si>
  <si>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</si>
  <si>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</si>
  <si>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</si>
  <si>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</si>
  <si>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</si>
  <si>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</si>
  <si>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</si>
  <si>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</si>
  <si>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</si>
  <si>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</si>
  <si>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</si>
  <si>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</si>
  <si>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</si>
  <si>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</si>
  <si>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</si>
  <si>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</si>
  <si>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</si>
  <si>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</si>
  <si>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</si>
  <si>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</si>
  <si>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</si>
  <si>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</si>
  <si>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</si>
  <si>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</si>
  <si>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</si>
  <si>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</si>
  <si>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</si>
  <si>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</si>
  <si>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</si>
  <si>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</si>
  <si>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</si>
  <si>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</si>
  <si>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</si>
  <si>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</si>
  <si>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</si>
  <si>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</si>
  <si>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</si>
  <si>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</si>
  <si>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</si>
  <si>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</si>
  <si>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</si>
  <si>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</si>
  <si>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</si>
  <si>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</si>
  <si>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</si>
  <si>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</si>
  <si>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</si>
  <si>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</si>
  <si>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</si>
  <si>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</si>
  <si>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</si>
  <si>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</si>
  <si>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</si>
  <si>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</si>
  <si>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</si>
  <si>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</si>
  <si>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</si>
  <si>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</si>
  <si>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</si>
  <si>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</si>
  <si>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</si>
  <si>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</si>
  <si>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</si>
  <si>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</si>
  <si>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</si>
  <si>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</si>
  <si>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</si>
  <si>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</si>
  <si>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</si>
  <si>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</si>
  <si>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</si>
  <si>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</si>
  <si>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</si>
  <si>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</si>
  <si>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</si>
  <si>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</si>
  <si>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</si>
  <si>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</si>
  <si>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</si>
  <si>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</si>
  <si>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</si>
  <si>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</si>
  <si>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</si>
  <si>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</si>
  <si>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</si>
  <si>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</si>
  <si>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</si>
  <si>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</si>
  <si>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</si>
  <si>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</si>
  <si>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</si>
  <si>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</si>
  <si>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</si>
  <si>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</si>
  <si>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</si>
  <si>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</si>
  <si>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</si>
  <si>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</si>
  <si>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</si>
  <si>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</si>
  <si>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</si>
  <si>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</si>
  <si>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</si>
  <si>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</si>
  <si>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</si>
  <si>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</si>
  <si>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</si>
  <si>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</si>
  <si>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</si>
  <si>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</si>
  <si>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</si>
  <si>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</si>
  <si>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</si>
  <si>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</si>
  <si>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</si>
  <si>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</si>
  <si>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</si>
  <si>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</si>
  <si>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</si>
  <si>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</si>
  <si>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</si>
  <si>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</si>
  <si>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</si>
  <si>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</si>
  <si>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</si>
  <si>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</si>
  <si>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</si>
  <si>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</si>
  <si>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</si>
  <si>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</si>
  <si>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</si>
  <si>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</si>
  <si>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</si>
  <si>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</si>
  <si>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</si>
  <si>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</si>
  <si>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</si>
  <si>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</si>
  <si>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</si>
  <si>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</si>
  <si>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</si>
  <si>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</si>
  <si>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</si>
  <si>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</si>
  <si>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</si>
  <si>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</si>
  <si>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</si>
  <si>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</si>
  <si>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</si>
  <si>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</si>
  <si>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</si>
  <si>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</si>
  <si>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</si>
  <si>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</si>
  <si>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</si>
  <si>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</si>
  <si>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</si>
  <si>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</si>
  <si>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</si>
  <si>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</si>
  <si>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</si>
  <si>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</si>
  <si>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</si>
  <si>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</si>
  <si>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</si>
  <si>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</si>
  <si>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</si>
  <si>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</si>
  <si>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</si>
  <si>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</si>
  <si>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</si>
  <si>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</si>
  <si>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</si>
  <si>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</si>
  <si>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</si>
  <si>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</si>
  <si>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</si>
  <si>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</si>
  <si>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</si>
  <si>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</si>
  <si>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</si>
  <si>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</si>
  <si>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</si>
  <si>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</si>
  <si>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</si>
  <si>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</si>
  <si>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</si>
  <si>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</si>
  <si>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</si>
  <si>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</si>
  <si>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</si>
  <si>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</si>
  <si>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</si>
  <si>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</si>
  <si>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</si>
  <si>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</si>
  <si>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</si>
  <si>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</si>
  <si>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</si>
  <si>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</si>
  <si>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</si>
  <si>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</si>
  <si>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</si>
  <si>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</si>
  <si>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</si>
  <si>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</si>
  <si>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</si>
  <si>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</si>
  <si>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</si>
  <si>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</si>
  <si>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</si>
  <si>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</si>
  <si>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</si>
  <si>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</si>
  <si>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</si>
  <si>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</si>
  <si>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</si>
  <si>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</si>
  <si>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</si>
  <si>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</si>
  <si>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</si>
  <si>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</si>
  <si>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</si>
  <si>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</si>
  <si>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</si>
  <si>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</si>
  <si>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</si>
  <si>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</si>
  <si>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</si>
  <si>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</si>
  <si>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</si>
  <si>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</si>
  <si>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</si>
  <si>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</si>
  <si>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</si>
  <si>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</si>
  <si>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</si>
  <si>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</si>
  <si>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</si>
  <si>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</si>
  <si>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</si>
  <si>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</si>
  <si>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</si>
  <si>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</si>
  <si>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</si>
  <si>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</si>
  <si>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</si>
  <si>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</si>
  <si>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</si>
  <si>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</si>
  <si>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</si>
  <si>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</si>
  <si>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</si>
  <si>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</si>
  <si>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</si>
  <si>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</si>
  <si>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</si>
  <si>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</si>
  <si>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</si>
  <si>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</si>
  <si>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</si>
  <si>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</si>
  <si>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</si>
  <si>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</si>
  <si>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</si>
  <si>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</si>
  <si>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</si>
  <si>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</si>
  <si>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</si>
  <si>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</si>
  <si>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</si>
  <si>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</si>
  <si>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</si>
  <si>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</si>
  <si>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</si>
  <si>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</si>
  <si>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</si>
  <si>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</si>
  <si>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</si>
  <si>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</si>
  <si>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</si>
  <si>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</si>
  <si>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</si>
  <si>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</si>
  <si>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</si>
  <si>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</si>
  <si>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</si>
  <si>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</si>
  <si>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</si>
  <si>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</si>
  <si>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</si>
  <si>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</si>
  <si>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</si>
  <si>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</si>
  <si>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</si>
  <si>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</si>
  <si>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</si>
  <si>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</si>
  <si>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</si>
  <si>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</si>
  <si>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</si>
  <si>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</si>
  <si>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</si>
  <si>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</si>
  <si>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</si>
  <si>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</si>
  <si>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</si>
  <si>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</si>
  <si>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</si>
  <si>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</si>
  <si>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</si>
  <si>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</si>
  <si>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</si>
  <si>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</si>
  <si>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</si>
  <si>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</si>
  <si>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</si>
  <si>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</si>
  <si>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</si>
  <si>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</si>
  <si>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</si>
  <si>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</si>
  <si>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</si>
  <si>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</si>
  <si>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</si>
  <si>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</si>
  <si>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</si>
  <si>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</si>
  <si>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</si>
  <si>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</si>
  <si>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</si>
  <si>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</si>
  <si>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</si>
  <si>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</si>
  <si>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</si>
  <si>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</si>
  <si>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</si>
  <si>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</si>
  <si>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</si>
  <si>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</si>
  <si>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</si>
  <si>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</si>
  <si>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</si>
  <si>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</si>
  <si>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</si>
  <si>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</si>
  <si>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</si>
  <si>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</si>
  <si>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</si>
  <si>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</si>
  <si>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</si>
  <si>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</si>
  <si>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</si>
  <si>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</si>
  <si>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</si>
  <si>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</si>
  <si>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</si>
  <si>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</si>
  <si>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</si>
  <si>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</si>
  <si>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</si>
  <si>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</si>
  <si>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</si>
  <si>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</si>
  <si>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</si>
  <si>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</si>
  <si>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</si>
  <si>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</si>
  <si>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</si>
  <si>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</si>
  <si>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</si>
  <si>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</si>
  <si>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</si>
  <si>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</si>
  <si>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</si>
  <si>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</si>
  <si>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</si>
  <si>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</si>
  <si>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</si>
  <si>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</si>
  <si>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</si>
  <si>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</si>
  <si>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</si>
  <si>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</si>
  <si>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</si>
  <si>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</si>
  <si>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</si>
  <si>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</si>
  <si>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</si>
  <si>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</si>
  <si>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</si>
  <si>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</si>
  <si>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</si>
  <si>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</si>
  <si>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</si>
  <si>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</si>
  <si>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</si>
  <si>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</si>
  <si>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</si>
  <si>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</si>
  <si>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</si>
  <si>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</si>
  <si>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</si>
  <si>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</si>
  <si>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</si>
  <si>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</si>
  <si>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</si>
  <si>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</si>
  <si>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</si>
  <si>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</si>
  <si>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</si>
  <si>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</si>
  <si>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</si>
  <si>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</si>
  <si>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</si>
  <si>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</si>
  <si>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</si>
  <si>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</si>
  <si>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</si>
  <si>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</si>
  <si>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</si>
  <si>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</si>
  <si>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</si>
  <si>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</si>
  <si>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</si>
  <si>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</si>
  <si>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</si>
  <si>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</si>
  <si>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</si>
  <si>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</si>
  <si>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</si>
  <si>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</si>
  <si>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</si>
  <si>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</si>
  <si>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</si>
  <si>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</si>
  <si>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</si>
  <si>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</si>
  <si>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</si>
  <si>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</si>
  <si>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</si>
  <si>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</si>
  <si>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</si>
  <si>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</si>
  <si>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</si>
  <si>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</si>
  <si>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</si>
  <si>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</si>
  <si>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</si>
  <si>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</si>
  <si>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</si>
  <si>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</si>
  <si>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</si>
  <si>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</si>
  <si>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</si>
  <si>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</si>
  <si>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</si>
  <si>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</si>
  <si>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</si>
  <si>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</si>
  <si>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</si>
  <si>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</si>
  <si>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</si>
  <si>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</si>
  <si>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</si>
  <si>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</si>
  <si>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</si>
  <si>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</si>
  <si>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</si>
  <si>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</si>
  <si>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</si>
  <si>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</si>
  <si>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</si>
  <si>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</si>
  <si>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</si>
  <si>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</si>
  <si>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</si>
  <si>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</si>
  <si>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</si>
  <si>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</si>
  <si>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</si>
  <si>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</si>
  <si>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</si>
  <si>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</si>
  <si>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</si>
  <si>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</si>
  <si>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</si>
  <si>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</si>
  <si>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</si>
  <si>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</si>
  <si>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</si>
  <si>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</si>
  <si>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</si>
  <si>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</si>
  <si>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</si>
  <si>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</si>
  <si>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</si>
  <si>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</si>
  <si>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</si>
  <si>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</si>
  <si>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</si>
  <si>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</si>
  <si>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</si>
  <si>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</si>
  <si>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</si>
  <si>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</si>
  <si>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</si>
  <si>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</si>
  <si>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</si>
  <si>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</si>
  <si>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</si>
  <si>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</si>
  <si>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</si>
  <si>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</si>
  <si>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</si>
  <si>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</si>
  <si>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</si>
  <si>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</si>
  <si>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</si>
  <si>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</si>
  <si>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</si>
  <si>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</si>
  <si>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</si>
  <si>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</si>
  <si>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</si>
  <si>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</si>
  <si>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</si>
  <si>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</si>
  <si>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</si>
  <si>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</si>
  <si>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</si>
  <si>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</si>
  <si>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</si>
  <si>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</si>
  <si>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</si>
  <si>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</si>
  <si>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</si>
  <si>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</si>
  <si>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</si>
  <si>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</si>
  <si>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</si>
  <si>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</si>
  <si>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</si>
  <si>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</si>
  <si>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</si>
  <si>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</si>
  <si>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</si>
  <si>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</si>
  <si>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</si>
  <si>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</si>
  <si>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</si>
  <si>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</si>
  <si>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</si>
  <si>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</si>
  <si>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</si>
  <si>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</si>
  <si>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</si>
  <si>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</si>
  <si>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</si>
  <si>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</si>
  <si>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</si>
  <si>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</si>
  <si>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</si>
  <si>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</si>
  <si>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</si>
  <si>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</si>
  <si>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</si>
  <si>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</si>
  <si>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</si>
  <si>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</si>
  <si>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</si>
  <si>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</si>
  <si>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</si>
  <si>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</si>
  <si>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</si>
  <si>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</si>
  <si>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</si>
  <si>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</si>
  <si>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</si>
  <si>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</si>
  <si>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</si>
  <si>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</si>
  <si>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</si>
  <si>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</si>
  <si>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</si>
  <si>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</si>
  <si>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</si>
  <si>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</si>
  <si>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</si>
  <si>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</si>
  <si>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</si>
  <si>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</si>
  <si>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</si>
  <si>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</si>
  <si>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</si>
  <si>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</si>
  <si>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</si>
  <si>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</si>
  <si>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</si>
  <si>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</si>
  <si>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</si>
  <si>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</si>
  <si>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</si>
  <si>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</si>
  <si>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</si>
  <si>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</si>
  <si>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</si>
  <si>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</si>
  <si>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</si>
  <si>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</si>
  <si>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</si>
  <si>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</si>
  <si>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</si>
  <si>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</si>
  <si>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</si>
  <si>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</si>
  <si>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</si>
  <si>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</si>
  <si>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</si>
  <si>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</si>
  <si>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</si>
  <si>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</si>
  <si>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</si>
  <si>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</si>
  <si>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</si>
  <si>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</si>
  <si>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</si>
  <si>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</si>
  <si>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</si>
  <si>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</si>
  <si>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</si>
  <si>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</si>
  <si>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</si>
  <si>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</si>
  <si>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</si>
  <si>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</si>
  <si>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</si>
  <si>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</si>
  <si>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</si>
  <si>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</si>
  <si>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</si>
  <si>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</si>
  <si>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</si>
  <si>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</si>
  <si>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</si>
  <si>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</si>
  <si>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</si>
  <si>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</si>
  <si>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</si>
  <si>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</si>
  <si>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</si>
  <si>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</si>
  <si>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</si>
  <si>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</si>
  <si>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</si>
  <si>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</si>
  <si>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</si>
  <si>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</si>
  <si>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</si>
  <si>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</si>
  <si>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</si>
  <si>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</si>
  <si>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</si>
  <si>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</si>
  <si>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</si>
  <si>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</si>
  <si>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</si>
  <si>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</si>
  <si>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</si>
  <si>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</si>
  <si>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</si>
  <si>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</si>
  <si>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</si>
  <si>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</si>
  <si>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</si>
  <si>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</si>
  <si>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</si>
  <si>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</si>
  <si>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</si>
  <si>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</si>
  <si>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</si>
  <si>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</si>
  <si>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</si>
  <si>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</si>
  <si>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</si>
  <si>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</si>
  <si>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</si>
  <si>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</si>
  <si>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</si>
  <si>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</si>
  <si>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</si>
  <si>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</si>
  <si>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</si>
  <si>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</si>
  <si>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</si>
  <si>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</si>
  <si>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</si>
  <si>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</si>
  <si>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</si>
  <si>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</si>
  <si>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</si>
  <si>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</si>
  <si>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</si>
  <si>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</si>
  <si>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</si>
  <si>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</si>
  <si>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</si>
  <si>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</si>
  <si>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</si>
  <si>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</si>
  <si>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</si>
  <si>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</si>
  <si>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</si>
  <si>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</si>
  <si>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</si>
  <si>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</si>
  <si>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</si>
  <si>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</si>
  <si>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</si>
  <si>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</si>
  <si>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</si>
  <si>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</si>
  <si>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</si>
  <si>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</si>
  <si>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</si>
  <si>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</si>
  <si>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</si>
  <si>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</si>
  <si>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</si>
  <si>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</si>
  <si>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</si>
  <si>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</si>
  <si>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</si>
  <si>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</si>
  <si>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</si>
  <si>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</si>
  <si>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</si>
  <si>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</si>
  <si>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</si>
  <si>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</si>
  <si>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</si>
  <si>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</si>
  <si>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</si>
  <si>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</si>
  <si>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</si>
  <si>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</si>
  <si>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</si>
  <si>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</si>
  <si>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</si>
  <si>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</si>
  <si>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</si>
  <si>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</si>
  <si>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</si>
  <si>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</si>
  <si>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</si>
  <si>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</si>
  <si>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</si>
  <si>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</si>
  <si>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</si>
  <si>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</si>
  <si>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</si>
  <si>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</si>
  <si>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</si>
  <si>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</si>
  <si>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</si>
  <si>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</si>
  <si>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</si>
  <si>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</si>
  <si>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</si>
  <si>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</si>
  <si>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</si>
  <si>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</si>
  <si>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</si>
  <si>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</si>
  <si>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</si>
  <si>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</si>
  <si>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</si>
  <si>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</si>
  <si>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</si>
  <si>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</si>
  <si>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</si>
  <si>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</si>
  <si>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</si>
  <si>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</si>
  <si>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</si>
  <si>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</si>
  <si>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</si>
  <si>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</si>
  <si>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</si>
  <si>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</si>
  <si>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</si>
  <si>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</si>
  <si>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</si>
  <si>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</si>
  <si>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</si>
  <si>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</si>
  <si>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</si>
  <si>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</si>
  <si>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</si>
  <si>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</si>
  <si>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</si>
  <si>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</si>
  <si>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</si>
  <si>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</si>
  <si>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</si>
  <si>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</si>
  <si>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</si>
  <si>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</si>
  <si>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</si>
  <si>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</si>
  <si>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</si>
  <si>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</si>
  <si>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</si>
  <si>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</si>
  <si>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</si>
  <si>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</si>
  <si>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</si>
  <si>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</si>
  <si>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</si>
  <si>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</si>
  <si>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</si>
  <si>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</si>
  <si>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</si>
  <si>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</si>
  <si>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</si>
  <si>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</si>
  <si>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</si>
  <si>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</si>
  <si>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</si>
  <si>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</si>
  <si>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</si>
  <si>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</si>
  <si>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</si>
  <si>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</si>
  <si>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</si>
  <si>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</si>
  <si>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</si>
  <si>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</si>
  <si>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</si>
  <si>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</si>
  <si>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</si>
  <si>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</si>
  <si>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</si>
  <si>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</si>
  <si>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</si>
  <si>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</si>
  <si>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</si>
  <si>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</si>
  <si>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</si>
  <si>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</si>
  <si>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</si>
  <si>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</si>
  <si>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</si>
  <si>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</si>
  <si>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</si>
  <si>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</si>
  <si>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</si>
  <si>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</si>
  <si>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</si>
  <si>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</si>
  <si>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</si>
  <si>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</si>
  <si>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</si>
  <si>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</si>
  <si>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</si>
  <si>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</si>
  <si>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</si>
  <si>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</si>
  <si>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</si>
  <si>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</si>
  <si>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</si>
  <si>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</si>
  <si>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</si>
  <si>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</si>
  <si>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</si>
  <si>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</si>
  <si>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</si>
  <si>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</si>
  <si>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</si>
  <si>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</si>
  <si>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</si>
  <si>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</si>
  <si>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</si>
  <si>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</si>
  <si>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</si>
  <si>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</si>
  <si>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</si>
  <si>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</si>
  <si>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</si>
  <si>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</si>
  <si>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</si>
  <si>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</si>
  <si>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</si>
  <si>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</si>
  <si>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</si>
  <si>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</si>
  <si>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</si>
  <si>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</si>
  <si>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</si>
  <si>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</si>
  <si>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</si>
  <si>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</si>
  <si>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</si>
  <si>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</si>
  <si>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</si>
  <si>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</si>
  <si>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</si>
  <si>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</si>
  <si>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</si>
  <si>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</si>
  <si>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</si>
  <si>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</si>
  <si>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</si>
  <si>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</si>
  <si>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</si>
  <si>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</si>
  <si>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</si>
  <si>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</si>
  <si>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</si>
  <si>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</si>
  <si>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</si>
  <si>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</si>
  <si>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</si>
  <si>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</si>
  <si>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</si>
  <si>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</si>
  <si>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</si>
  <si>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</si>
  <si>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</si>
  <si>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</si>
  <si>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</si>
  <si>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</si>
  <si>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</si>
  <si>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</si>
  <si>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</si>
  <si>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</si>
  <si>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</si>
  <si>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</si>
  <si>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</si>
  <si>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</si>
  <si>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</si>
  <si>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</si>
  <si>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</si>
  <si>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</si>
  <si>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</si>
  <si>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</si>
  <si>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</si>
  <si>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</si>
  <si>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</si>
  <si>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</si>
  <si>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</si>
  <si>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</si>
  <si>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</si>
  <si>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</si>
  <si>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</si>
  <si>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</si>
  <si>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</si>
  <si>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</si>
  <si>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</si>
  <si>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</si>
  <si>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</si>
  <si>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</si>
  <si>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</si>
  <si>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</si>
  <si>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</si>
  <si>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</si>
  <si>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</si>
  <si>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</si>
  <si>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</si>
  <si>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</si>
  <si>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</si>
  <si>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</si>
  <si>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</si>
  <si>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</si>
  <si>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</si>
  <si>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</si>
  <si>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</si>
  <si>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</si>
  <si>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</si>
  <si>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</si>
  <si>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</si>
  <si>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</si>
  <si>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</si>
  <si>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</si>
  <si>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</si>
  <si>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</si>
  <si>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</si>
  <si>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</si>
  <si>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</si>
  <si>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</si>
  <si>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</si>
  <si>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</si>
  <si>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</si>
  <si>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</si>
  <si>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</si>
  <si>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</si>
  <si>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</si>
  <si>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</si>
  <si>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</si>
  <si>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</si>
  <si>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</si>
  <si>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</si>
  <si>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</si>
  <si>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</si>
  <si>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</si>
  <si>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</si>
  <si>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</si>
  <si>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</si>
  <si>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</si>
  <si>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</si>
  <si>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</si>
  <si>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</si>
  <si>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</si>
  <si>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</si>
  <si>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</si>
  <si>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</si>
  <si>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</si>
  <si>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</si>
  <si>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</si>
  <si>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</si>
  <si>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</si>
  <si>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</si>
  <si>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</si>
  <si>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</si>
  <si>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</si>
  <si>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</si>
  <si>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</si>
  <si>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</si>
  <si>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</si>
  <si>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</si>
  <si>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</si>
  <si>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</si>
  <si>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</si>
  <si>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</si>
  <si>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</si>
  <si>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</si>
  <si>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</si>
  <si>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</si>
  <si>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</si>
  <si>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</si>
  <si>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</si>
  <si>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</si>
  <si>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</si>
  <si>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</si>
  <si>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</si>
  <si>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</si>
  <si>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</si>
  <si>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</si>
  <si>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</si>
  <si>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</si>
  <si>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</si>
  <si>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</si>
  <si>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</si>
  <si>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</si>
  <si>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</si>
  <si>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</si>
  <si>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</si>
  <si>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</si>
  <si>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</si>
  <si>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</si>
  <si>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</si>
  <si>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</si>
  <si>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</si>
  <si>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</si>
  <si>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</si>
  <si>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</si>
  <si>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</si>
  <si>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</si>
  <si>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</si>
  <si>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</si>
  <si>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</si>
  <si>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</si>
  <si>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</si>
  <si>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</si>
  <si>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</si>
  <si>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</si>
  <si>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</si>
  <si>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</si>
  <si>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</si>
  <si>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</si>
  <si>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</si>
  <si>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</si>
  <si>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</si>
  <si>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</si>
  <si>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</si>
  <si>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</si>
  <si>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</si>
  <si>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</si>
  <si>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</si>
  <si>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</si>
  <si>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</si>
  <si>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</si>
  <si>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</si>
  <si>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</si>
  <si>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</si>
  <si>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</si>
  <si>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</si>
  <si>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</si>
  <si>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</si>
  <si>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</si>
  <si>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</si>
  <si>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</si>
  <si>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</si>
  <si>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</si>
  <si>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</si>
  <si>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</si>
  <si>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</si>
  <si>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</si>
  <si>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</si>
  <si>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</si>
  <si>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</si>
  <si>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</si>
  <si>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</si>
  <si>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</si>
  <si>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</si>
  <si>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</si>
  <si>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</si>
  <si>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</si>
  <si>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</si>
  <si>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</si>
  <si>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</si>
  <si>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</si>
  <si>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</si>
  <si>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</si>
  <si>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</si>
  <si>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</si>
  <si>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</si>
  <si>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</si>
  <si>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</si>
  <si>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</si>
  <si>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</si>
  <si>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</si>
  <si>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</si>
  <si>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</si>
  <si>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</si>
  <si>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</si>
  <si>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</si>
  <si>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</si>
  <si>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</si>
  <si>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</si>
  <si>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</si>
  <si>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</si>
  <si>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</si>
  <si>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</si>
  <si>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</si>
  <si>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</si>
  <si>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</si>
  <si>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</si>
  <si>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</si>
  <si>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</si>
  <si>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</si>
  <si>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</si>
  <si>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</si>
  <si>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</si>
  <si>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</si>
  <si>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</si>
  <si>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</si>
  <si>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</si>
  <si>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</si>
  <si>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</si>
  <si>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</si>
  <si>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</si>
  <si>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</si>
  <si>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</si>
  <si>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</si>
  <si>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</si>
  <si>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</si>
  <si>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</si>
  <si>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</si>
  <si>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</si>
  <si>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</si>
  <si>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</si>
  <si>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</si>
  <si>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</si>
  <si>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</si>
  <si>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</si>
  <si>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</si>
  <si>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</si>
  <si>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</si>
  <si>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</si>
  <si>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</si>
  <si>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</si>
  <si>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</si>
  <si>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</si>
  <si>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</si>
  <si>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</si>
  <si>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</si>
  <si>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</si>
  <si>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</si>
  <si>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</si>
  <si>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</si>
  <si>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</si>
  <si>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</si>
  <si>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</si>
  <si>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</si>
  <si>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</si>
  <si>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</si>
  <si>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</si>
  <si>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</si>
  <si>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</si>
  <si>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</si>
  <si>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</si>
  <si>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</si>
  <si>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</si>
  <si>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</si>
  <si>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</si>
  <si>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</si>
  <si>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</si>
  <si>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</si>
  <si>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</si>
  <si>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</si>
  <si>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</si>
  <si>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</si>
  <si>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</si>
  <si>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</si>
  <si>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</si>
  <si>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</si>
  <si>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</si>
  <si>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</si>
  <si>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</si>
  <si>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</si>
  <si>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</si>
  <si>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</si>
  <si>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</si>
  <si>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</si>
  <si>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</si>
  <si>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</si>
  <si>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</si>
  <si>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</si>
  <si>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</si>
  <si>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</si>
  <si>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</si>
  <si>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</si>
  <si>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</si>
  <si>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</si>
  <si>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</si>
  <si>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</si>
  <si>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</si>
  <si>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</si>
  <si>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</si>
  <si>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</si>
  <si>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</si>
  <si>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</si>
  <si>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</si>
  <si>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</si>
  <si>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</si>
  <si>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</si>
  <si>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</si>
  <si>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</si>
  <si>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</si>
  <si>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</si>
  <si>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</si>
  <si>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</si>
  <si>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</si>
  <si>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</si>
  <si>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</si>
  <si>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</si>
  <si>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</si>
  <si>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</si>
  <si>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</si>
  <si>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</si>
  <si>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</si>
  <si>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</si>
  <si>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</si>
  <si>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</si>
  <si>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</si>
  <si>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</si>
  <si>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</si>
  <si>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</si>
  <si>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</si>
  <si>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</si>
  <si>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</si>
  <si>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</si>
  <si>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</si>
  <si>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</si>
  <si>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</si>
  <si>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</si>
  <si>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</si>
  <si>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</si>
  <si>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</si>
  <si>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</si>
  <si>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</si>
  <si>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</si>
  <si>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</si>
  <si>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</si>
  <si>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</si>
  <si>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</si>
  <si>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</si>
  <si>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</si>
  <si>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</si>
  <si>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</si>
  <si>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</si>
  <si>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</si>
  <si>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</si>
  <si>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</si>
  <si>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</si>
  <si>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</si>
  <si>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</si>
  <si>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</si>
  <si>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</si>
  <si>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</si>
  <si>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</si>
  <si>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</si>
  <si>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</si>
  <si>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</si>
  <si>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</si>
  <si>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</si>
  <si>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</si>
  <si>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</si>
  <si>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</si>
  <si>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</si>
  <si>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</si>
  <si>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</si>
  <si>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</si>
  <si>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</si>
  <si>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</si>
  <si>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</si>
  <si>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</si>
  <si>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</si>
  <si>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</si>
  <si>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</si>
  <si>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</si>
  <si>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</si>
  <si>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</si>
  <si>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</si>
  <si>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</si>
  <si>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</si>
  <si>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</si>
  <si>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</si>
  <si>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</si>
  <si>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</si>
  <si>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</si>
  <si>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</si>
  <si>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</si>
  <si>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</si>
  <si>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</si>
  <si>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</si>
  <si>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</si>
  <si>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</si>
  <si>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</si>
  <si>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</si>
  <si>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</si>
  <si>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</si>
  <si>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</si>
  <si>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</si>
  <si>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</si>
  <si>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</si>
  <si>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</si>
  <si>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</si>
  <si>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</si>
  <si>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</si>
  <si>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</si>
  <si>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</si>
  <si>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</si>
  <si>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</si>
  <si>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</si>
  <si>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</si>
  <si>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</si>
  <si>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</si>
  <si>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</si>
  <si>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</si>
  <si>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</si>
  <si>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</si>
  <si>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</si>
  <si>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</si>
  <si>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</si>
  <si>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</si>
  <si>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</si>
  <si>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</si>
  <si>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</si>
  <si>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</si>
  <si>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</si>
  <si>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</si>
  <si>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</si>
  <si>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</si>
  <si>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</si>
  <si>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</si>
  <si>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</si>
  <si>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</si>
  <si>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</si>
  <si>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</si>
  <si>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</si>
  <si>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</si>
  <si>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</si>
  <si>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</si>
  <si>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</si>
  <si>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</si>
  <si>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</si>
  <si>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</si>
  <si>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</si>
  <si>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</si>
  <si>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</si>
  <si>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</si>
  <si>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</si>
  <si>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</si>
  <si>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</si>
  <si>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</si>
  <si>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</si>
  <si>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</si>
  <si>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</si>
  <si>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</si>
  <si>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</si>
  <si>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</si>
  <si>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</si>
  <si>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</si>
  <si>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</si>
  <si>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</si>
  <si>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</si>
  <si>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</si>
  <si>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</si>
  <si>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</si>
  <si>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</si>
  <si>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</si>
  <si>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</si>
  <si>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</si>
  <si>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</si>
  <si>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</si>
  <si>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</si>
  <si>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</si>
  <si>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</si>
  <si>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</si>
  <si>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</si>
  <si>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</si>
  <si>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</si>
  <si>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</si>
  <si>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</si>
  <si>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</si>
  <si>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</si>
  <si>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</si>
  <si>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</si>
  <si>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</si>
  <si>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</si>
  <si>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</si>
  <si>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</si>
  <si>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</si>
  <si>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</si>
  <si>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</si>
  <si>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</si>
  <si>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</si>
  <si>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</si>
  <si>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</si>
  <si>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</si>
  <si>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</si>
  <si>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</si>
  <si>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</si>
  <si>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</si>
  <si>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</si>
  <si>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</si>
  <si>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</si>
  <si>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</si>
  <si>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</si>
  <si>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</si>
  <si>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</si>
  <si>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</si>
  <si>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</si>
  <si>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</si>
  <si>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</si>
  <si>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</si>
  <si>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</si>
  <si>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</si>
  <si>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</si>
  <si>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</si>
  <si>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</si>
  <si>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</si>
  <si>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</si>
  <si>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</si>
  <si>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</si>
  <si>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</si>
  <si>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</si>
  <si>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</si>
  <si>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</si>
  <si>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</si>
  <si>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</si>
  <si>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</si>
  <si>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</si>
  <si>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</si>
  <si>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</si>
  <si>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</si>
  <si>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</si>
  <si>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</si>
  <si>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</si>
  <si>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</si>
  <si>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</si>
  <si>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</si>
  <si>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</si>
  <si>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</si>
  <si>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</si>
  <si>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</si>
  <si>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</si>
  <si>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</si>
  <si>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</si>
  <si>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</si>
  <si>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</si>
  <si>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</si>
  <si>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</si>
  <si>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</si>
  <si>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</si>
  <si>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</si>
  <si>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</si>
  <si>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</si>
  <si>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</si>
  <si>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</si>
  <si>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</si>
  <si>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</si>
  <si>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</si>
  <si>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</si>
  <si>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</si>
  <si>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</si>
  <si>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</si>
  <si>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</si>
  <si>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</si>
  <si>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</si>
  <si>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</si>
  <si>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</si>
  <si>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</si>
  <si>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</si>
  <si>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</si>
  <si>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</si>
  <si>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</si>
  <si>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</si>
  <si>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</si>
  <si>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</si>
  <si>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</si>
  <si>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</si>
  <si>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</si>
  <si>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</si>
  <si>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</si>
  <si>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</si>
  <si>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</si>
  <si>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</si>
  <si>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</si>
  <si>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</si>
  <si>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</si>
  <si>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</si>
  <si>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</si>
  <si>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</si>
  <si>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</si>
  <si>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</si>
  <si>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</si>
  <si>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</si>
  <si>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</si>
  <si>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</si>
  <si>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</si>
  <si>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</si>
  <si>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</si>
  <si>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</si>
  <si>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</si>
  <si>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</si>
  <si>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</si>
  <si>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</si>
  <si>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</si>
  <si>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</si>
  <si>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</si>
  <si>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</si>
  <si>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</si>
  <si>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</si>
  <si>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</si>
  <si>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</si>
  <si>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</si>
  <si>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</si>
  <si>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</si>
  <si>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</si>
  <si>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</si>
  <si>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</si>
  <si>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</si>
  <si>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</si>
  <si>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</si>
  <si>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</si>
  <si>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</si>
  <si>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</si>
  <si>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</si>
  <si>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</si>
  <si>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</si>
  <si>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</si>
  <si>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</si>
  <si>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</si>
  <si>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</si>
  <si>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</si>
  <si>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</si>
  <si>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</si>
  <si>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</si>
  <si>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</si>
  <si>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</si>
  <si>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</si>
  <si>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</si>
  <si>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</si>
  <si>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</si>
  <si>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</si>
  <si>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</si>
  <si>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</si>
  <si>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</si>
  <si>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</si>
  <si>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</si>
  <si>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</si>
  <si>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</si>
  <si>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</si>
  <si>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</si>
  <si>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</si>
  <si>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</si>
  <si>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</si>
  <si>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</si>
  <si>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</si>
  <si>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</si>
  <si>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</si>
  <si>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</si>
  <si>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</si>
  <si>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</si>
  <si>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</si>
  <si>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</si>
  <si>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</si>
  <si>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</si>
  <si>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</si>
  <si>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</si>
  <si>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</si>
  <si>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</si>
  <si>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</si>
  <si>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</si>
  <si>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</si>
  <si>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</si>
  <si>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</si>
  <si>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</si>
  <si>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</si>
  <si>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</si>
  <si>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</si>
  <si>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</si>
  <si>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</si>
  <si>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</si>
  <si>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</si>
  <si>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</si>
  <si>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</si>
  <si>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</si>
  <si>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</si>
  <si>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</si>
  <si>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</si>
  <si>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</si>
  <si>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</si>
  <si>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</si>
  <si>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</si>
  <si>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</si>
  <si>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</si>
  <si>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</si>
  <si>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</si>
  <si>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</si>
  <si>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</si>
  <si>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</si>
  <si>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</si>
  <si>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</si>
  <si>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</si>
  <si>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</si>
  <si>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</si>
  <si>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</si>
  <si>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</si>
  <si>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</si>
  <si>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</si>
  <si>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</si>
  <si>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</si>
  <si>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</si>
  <si>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</si>
  <si>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</si>
  <si>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</si>
  <si>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</si>
  <si>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</si>
  <si>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</si>
  <si>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</si>
  <si>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</si>
  <si>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</si>
  <si>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</si>
  <si>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</si>
  <si>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</si>
  <si>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</si>
  <si>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</si>
  <si>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</si>
  <si>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</si>
  <si>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</si>
  <si>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</si>
  <si>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</si>
  <si>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</si>
  <si>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</si>
  <si>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</si>
  <si>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</si>
  <si>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</si>
  <si>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</si>
  <si>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</si>
  <si>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</si>
  <si>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</si>
  <si>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</si>
  <si>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</si>
  <si>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</si>
  <si>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</si>
  <si>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</si>
  <si>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</si>
  <si>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</si>
  <si>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</si>
  <si>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</si>
  <si>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</si>
  <si>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</si>
  <si>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</si>
  <si>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</si>
  <si>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</si>
  <si>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</si>
  <si>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</si>
  <si>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</si>
  <si>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</si>
  <si>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</si>
  <si>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</si>
  <si>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</si>
  <si>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</si>
  <si>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</si>
  <si>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</si>
  <si>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</si>
  <si>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</si>
  <si>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</si>
  <si>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</si>
  <si>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</si>
  <si>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</si>
  <si>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</si>
  <si>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</si>
  <si>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</si>
  <si>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</si>
  <si>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</si>
  <si>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</si>
  <si>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</si>
  <si>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</si>
  <si>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</si>
  <si>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</si>
  <si>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</si>
  <si>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</si>
  <si>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</si>
  <si>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</si>
  <si>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</si>
  <si>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</si>
  <si>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</si>
  <si>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</si>
  <si>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</si>
  <si>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</si>
  <si>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</si>
  <si>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</si>
  <si>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</si>
  <si>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</si>
  <si>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</si>
  <si>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</si>
  <si>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</si>
  <si>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</si>
  <si>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</si>
  <si>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</si>
  <si>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</si>
  <si>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</si>
  <si>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</si>
  <si>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</si>
  <si>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</si>
  <si>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</si>
  <si>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</si>
  <si>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</si>
  <si>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</si>
  <si>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</si>
  <si>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</si>
  <si>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</si>
  <si>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</si>
  <si>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</si>
  <si>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</si>
  <si>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</si>
  <si>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</si>
  <si>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</si>
  <si>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</si>
  <si>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</si>
  <si>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</si>
  <si>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</si>
  <si>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</si>
  <si>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</si>
  <si>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</si>
  <si>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</si>
  <si>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</si>
  <si>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</si>
  <si>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</si>
  <si>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</si>
  <si>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</si>
  <si>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</si>
  <si>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</si>
  <si>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</si>
  <si>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</si>
  <si>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</si>
  <si>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</si>
  <si>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</si>
  <si>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</si>
  <si>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</si>
  <si>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</si>
  <si>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</si>
  <si>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</si>
  <si>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</si>
  <si>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</si>
  <si>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</si>
  <si>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</si>
  <si>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</si>
  <si>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</si>
  <si>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</si>
  <si>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</si>
  <si>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</si>
  <si>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</si>
  <si>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</si>
  <si>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</si>
  <si>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</si>
  <si>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</si>
  <si>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</si>
  <si>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</si>
  <si>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</si>
  <si>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</si>
  <si>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</si>
  <si>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</si>
  <si>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</si>
  <si>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</si>
  <si>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</si>
  <si>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</si>
  <si>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</si>
  <si>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</si>
  <si>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</si>
  <si>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</si>
  <si>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</si>
  <si>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</si>
  <si>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</si>
  <si>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</si>
  <si>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</si>
  <si>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</si>
  <si>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</si>
  <si>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</si>
  <si>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</si>
  <si>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</si>
  <si>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</si>
  <si>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</si>
  <si>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</si>
  <si>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</si>
  <si>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</si>
  <si>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</si>
  <si>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</si>
  <si>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</si>
  <si>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</si>
  <si>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</si>
  <si>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</si>
  <si>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</si>
  <si>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</si>
  <si>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</si>
  <si>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</si>
  <si>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</si>
  <si>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</si>
  <si>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</si>
  <si>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</si>
  <si>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</si>
  <si>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</si>
  <si>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</si>
  <si>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</si>
  <si>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</si>
  <si>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</si>
  <si>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</si>
  <si>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</si>
  <si>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</si>
  <si>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</si>
  <si>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</si>
  <si>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</si>
  <si>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</si>
  <si>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</si>
  <si>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</si>
  <si>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</si>
  <si>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</si>
  <si>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</si>
  <si>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</si>
  <si>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</si>
  <si>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</si>
  <si>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</si>
  <si>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</si>
  <si>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</si>
  <si>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</si>
  <si>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</si>
  <si>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</si>
  <si>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</si>
  <si>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</si>
  <si>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</si>
  <si>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</si>
  <si>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</si>
  <si>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</si>
  <si>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</si>
  <si>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</si>
  <si>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</si>
  <si>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</si>
  <si>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</si>
  <si>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</si>
  <si>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</si>
  <si>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</si>
  <si>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</si>
  <si>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</si>
  <si>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</si>
  <si>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</si>
  <si>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</si>
  <si>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</si>
  <si>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</si>
  <si>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</si>
  <si>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</si>
  <si>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</si>
  <si>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</si>
  <si>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</si>
  <si>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</si>
  <si>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</si>
  <si>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</si>
  <si>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</si>
  <si>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</si>
  <si>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</si>
  <si>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</si>
  <si>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</si>
  <si>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</si>
  <si>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</si>
  <si>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</si>
  <si>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</si>
  <si>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</si>
  <si>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</si>
  <si>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</si>
  <si>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</si>
  <si>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</si>
  <si>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</si>
  <si>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</si>
  <si>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</si>
  <si>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</si>
  <si>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</si>
  <si>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</si>
  <si>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</si>
  <si>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</si>
  <si>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</si>
  <si>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</si>
  <si>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</si>
  <si>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</si>
  <si>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</si>
  <si>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</si>
  <si>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</si>
  <si>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</si>
  <si>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</si>
  <si>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</si>
  <si>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</si>
  <si>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</si>
  <si>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</si>
  <si>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</si>
  <si>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</si>
  <si>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</si>
  <si>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</si>
  <si>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</si>
  <si>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</si>
  <si>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</si>
  <si>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</si>
  <si>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</si>
  <si>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</si>
  <si>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</si>
  <si>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</si>
  <si>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</si>
  <si>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</si>
  <si>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</si>
  <si>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</si>
  <si>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</si>
  <si>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</si>
  <si>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</si>
  <si>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</si>
  <si>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</si>
  <si>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</si>
  <si>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</si>
  <si>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</si>
  <si>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</si>
  <si>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</si>
  <si>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</si>
  <si>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</si>
  <si>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</si>
  <si>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</si>
  <si>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</si>
  <si>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</si>
  <si>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</si>
  <si>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</si>
  <si>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</si>
  <si>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</si>
  <si>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</si>
  <si>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</si>
  <si>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</si>
  <si>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</si>
  <si>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</si>
  <si>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</si>
  <si>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</si>
  <si>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</si>
  <si>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</si>
  <si>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</si>
  <si>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</si>
  <si>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</si>
  <si>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</si>
  <si>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</si>
  <si>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</si>
  <si>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</si>
  <si>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</si>
  <si>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</si>
  <si>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</si>
  <si>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</si>
  <si>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</si>
  <si>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</si>
  <si>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</si>
  <si>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</si>
  <si>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</si>
  <si>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</si>
  <si>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</si>
  <si>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</si>
  <si>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</si>
  <si>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</si>
  <si>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</si>
  <si>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</si>
  <si>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</si>
  <si>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</si>
  <si>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</si>
  <si>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</si>
  <si>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</si>
  <si>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</si>
  <si>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</si>
  <si>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</si>
  <si>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</si>
  <si>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</si>
  <si>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</si>
  <si>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</si>
  <si>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</si>
  <si>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</si>
  <si>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</si>
  <si>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</si>
  <si>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</si>
  <si>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</si>
  <si>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</si>
  <si>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</si>
  <si>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</si>
  <si>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</si>
  <si>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</si>
  <si>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</si>
  <si>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</si>
  <si>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</si>
  <si>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</si>
  <si>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</si>
  <si>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</si>
  <si>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</si>
  <si>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</si>
  <si>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</si>
  <si>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</si>
  <si>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</si>
  <si>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</si>
  <si>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</si>
  <si>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</si>
  <si>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</si>
  <si>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</si>
  <si>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</si>
  <si>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</si>
  <si>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</si>
  <si>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</si>
  <si>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</si>
  <si>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</si>
  <si>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</si>
  <si>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</si>
  <si>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</si>
  <si>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</si>
  <si>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</si>
  <si>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</si>
  <si>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</si>
  <si>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</si>
  <si>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</si>
  <si>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</si>
  <si>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</si>
  <si>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</si>
  <si>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</si>
  <si>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</si>
  <si>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</si>
  <si>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</si>
  <si>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</si>
  <si>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</si>
  <si>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</si>
  <si>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</si>
  <si>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</si>
  <si>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</si>
  <si>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</si>
  <si>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</si>
  <si>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</si>
  <si>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</si>
  <si>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</si>
  <si>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</si>
  <si>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</si>
  <si>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</si>
  <si>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</si>
  <si>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</si>
  <si>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</si>
  <si>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</si>
  <si>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</si>
  <si>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</si>
  <si>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</si>
  <si>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</si>
  <si>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</si>
  <si>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</si>
  <si>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</si>
  <si>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</si>
  <si>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</si>
  <si>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</si>
  <si>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</si>
  <si>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</si>
  <si>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</si>
  <si>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</si>
  <si>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</si>
  <si>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</si>
  <si>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</si>
  <si>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</si>
  <si>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</si>
  <si>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</si>
  <si>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</si>
  <si>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</si>
  <si>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</si>
  <si>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</si>
  <si>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</si>
  <si>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</si>
  <si>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</si>
  <si>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</si>
  <si>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</si>
  <si>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</si>
  <si>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</si>
  <si>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</si>
  <si>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</si>
  <si>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</si>
  <si>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</si>
  <si>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</si>
  <si>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</si>
  <si>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</si>
  <si>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</si>
  <si>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</si>
  <si>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</si>
  <si>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</si>
  <si>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</si>
  <si>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</si>
  <si>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</si>
  <si>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</si>
  <si>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</si>
  <si>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</si>
  <si>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</si>
  <si>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</si>
  <si>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</si>
  <si>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</si>
  <si>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</si>
  <si>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</si>
  <si>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</si>
  <si>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</si>
  <si>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</si>
  <si>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</si>
  <si>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</si>
  <si>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</si>
  <si>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</si>
  <si>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</si>
  <si>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</si>
  <si>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</si>
  <si>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</si>
  <si>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</si>
  <si>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</si>
  <si>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</si>
  <si>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</si>
  <si>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</si>
  <si>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</si>
  <si>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</si>
  <si>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</si>
  <si>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</si>
  <si>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</si>
  <si>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</si>
  <si>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</si>
  <si>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</si>
  <si>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</si>
  <si>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</si>
  <si>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</si>
  <si>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</si>
  <si>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</si>
  <si>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</si>
  <si>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</si>
  <si>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</si>
  <si>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</si>
  <si>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</si>
  <si>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</si>
  <si>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</si>
  <si>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</si>
  <si>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</si>
  <si>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</si>
  <si>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</si>
  <si>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</si>
  <si>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</si>
  <si>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</si>
  <si>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</si>
  <si>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</si>
  <si>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</si>
  <si>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</si>
  <si>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</si>
  <si>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</si>
  <si>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</si>
  <si>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</si>
  <si>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</si>
  <si>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</si>
  <si>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</si>
  <si>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</si>
  <si>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</si>
  <si>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</si>
  <si>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</si>
  <si>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</si>
  <si>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</si>
  <si>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</si>
  <si>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</si>
  <si>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</si>
  <si>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</si>
  <si>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</si>
  <si>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</si>
  <si>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</si>
  <si>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</si>
  <si>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</si>
  <si>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</si>
  <si>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</si>
  <si>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</si>
  <si>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</si>
  <si>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</si>
  <si>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</si>
  <si>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</si>
  <si>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</si>
  <si>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</si>
  <si>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</si>
  <si>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</si>
  <si>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</si>
  <si>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</si>
  <si>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</si>
  <si>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</si>
  <si>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</si>
  <si>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</si>
  <si>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</si>
  <si>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</si>
  <si>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</si>
  <si>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</si>
  <si>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</si>
  <si>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</si>
  <si>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</si>
  <si>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</si>
  <si>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</si>
  <si>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</si>
  <si>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</si>
  <si>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</si>
  <si>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</si>
  <si>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</si>
  <si>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</si>
  <si>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</si>
  <si>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</si>
  <si>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</si>
  <si>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</si>
  <si>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</si>
  <si>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</si>
  <si>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</si>
  <si>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</si>
  <si>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</si>
  <si>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</si>
  <si>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</si>
  <si>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</si>
  <si>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</si>
  <si>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</si>
  <si>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</si>
  <si>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</si>
  <si>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</si>
  <si>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</si>
  <si>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</si>
  <si>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</si>
  <si>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</si>
  <si>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</si>
  <si>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</si>
  <si>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</si>
  <si>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</si>
  <si>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</si>
  <si>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</si>
  <si>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</si>
  <si>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</si>
  <si>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</si>
  <si>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</si>
  <si>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</si>
  <si>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</si>
  <si>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</si>
  <si>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</si>
  <si>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</si>
  <si>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</si>
  <si>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</si>
  <si>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</si>
  <si>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</si>
  <si>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</si>
  <si>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</si>
  <si>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</si>
  <si>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</si>
  <si>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</si>
  <si>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</si>
  <si>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</si>
  <si>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</si>
  <si>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</si>
  <si>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</si>
  <si>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</si>
  <si>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</si>
  <si>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</si>
  <si>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</si>
  <si>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</si>
  <si>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</si>
  <si>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</si>
  <si>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</si>
  <si>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</si>
  <si>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</si>
  <si>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</si>
  <si>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</si>
  <si>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</si>
  <si>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</si>
  <si>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</si>
  <si>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</si>
  <si>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</si>
  <si>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</si>
  <si>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</si>
  <si>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</si>
  <si>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</si>
  <si>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</si>
  <si>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</si>
  <si>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</si>
  <si>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</si>
  <si>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</si>
  <si>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</si>
  <si>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</si>
  <si>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</si>
  <si>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</si>
  <si>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</si>
  <si>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</si>
  <si>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</si>
  <si>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</si>
  <si>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</si>
  <si>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</si>
  <si>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</si>
  <si>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</si>
  <si>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</si>
  <si>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</si>
  <si>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</si>
  <si>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</si>
  <si>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</si>
  <si>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</si>
  <si>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</si>
  <si>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</si>
  <si>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</si>
  <si>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</si>
  <si>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</si>
  <si>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</si>
  <si>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</si>
  <si>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</si>
  <si>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</si>
  <si>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</si>
  <si>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</si>
  <si>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</si>
  <si>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</si>
  <si>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</si>
  <si>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</si>
  <si>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</si>
  <si>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</si>
  <si>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</si>
  <si>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</si>
  <si>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</si>
  <si>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</si>
  <si>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</si>
  <si>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</si>
  <si>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</si>
  <si>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</si>
  <si>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</si>
  <si>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</si>
  <si>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</si>
  <si>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</si>
  <si>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</si>
  <si>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</si>
  <si>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</si>
  <si>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</si>
  <si>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</si>
  <si>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</si>
  <si>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</si>
  <si>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</si>
  <si>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</si>
  <si>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</si>
  <si>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</si>
  <si>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</si>
  <si>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</si>
  <si>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</si>
  <si>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</si>
  <si>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</si>
  <si>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</si>
  <si>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</si>
  <si>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</si>
  <si>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</si>
  <si>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</si>
  <si>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</si>
  <si>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</si>
  <si>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</si>
  <si>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</si>
  <si>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</si>
  <si>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</si>
  <si>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</si>
  <si>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</si>
  <si>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</si>
  <si>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</si>
  <si>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</si>
  <si>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</si>
  <si>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</si>
  <si>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</si>
  <si>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</si>
  <si>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</si>
  <si>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</si>
  <si>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</si>
  <si>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</si>
  <si>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</si>
  <si>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</si>
  <si>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</si>
  <si>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</si>
  <si>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</si>
  <si>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</si>
  <si>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</si>
  <si>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</si>
  <si>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</si>
  <si>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PCM-20251026-00001918</t>
  </si>
  <si>
    <t xml:space="preserve">ETA 30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</si>
  <si>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</si>
  <si>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</si>
  <si>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</si>
  <si>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</si>
  <si>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PCM-20251026-00002065</t>
  </si>
  <si>
    <t>65 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</si>
  <si>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</si>
  <si>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</si>
  <si>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</si>
  <si>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</si>
  <si>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</si>
  <si>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</si>
  <si>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</si>
  <si>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</si>
  <si>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PCM-20251026-00001906</t>
  </si>
  <si>
    <t xml:space="preserve">SCECO failure and no parking to connect PG as the site is located near to haram, Team complaining issue to SCECO Company with O# 55200805 and waiting for response </t>
  </si>
  <si>
    <t>TT-20251026-00150</t>
  </si>
  <si>
    <t>5g cell down due to rectifier module faulty, rectifier module under repair arrangement / ETA 160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</si>
</sst>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4" totalsRowShown="0" headerRowDxfId="157" dataDxfId="156" headerRowBorderDxfId="154" tableBorderDxfId="155" totalsRowBorderDxfId="153">
  <autoFilter ref="A1:CJ21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2" totalsRowShown="0" headerRowDxfId="48" dataDxfId="47" headerRowBorderDxfId="45" tableBorderDxfId="46" totalsRowBorderDxfId="44">
  <autoFilter ref="A1:L21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6" totalsRowShown="0" headerRowDxfId="31" dataDxfId="30" headerRowBorderDxfId="28" tableBorderDxfId="29">
  <autoFilter ref="A1:L45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3" totalsRowShown="0" headerRowDxfId="15" dataDxfId="14" headerRowBorderDxfId="12" tableBorderDxfId="13">
  <autoFilter ref="A1:L12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293.83802812499925</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13.343039699073415</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45956.786454050925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45956.786454050925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45956.786454050925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45956.786454050925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45956.786454050925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45956.786454050925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45956.786454050925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45956.786454050925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45956.786454050925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45956.786454050925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45956.786454050925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45956.786454050925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45956.786454050925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45956.786454050925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45956.786454050925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45956.786454050925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45956.786454050925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45956.786454050925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45956.786454050925</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45956.786454050925</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45956.786454050925</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45956.786454050925</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45956.786454050925</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45956.786454050925</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45956.786454050925</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45956.786454050925</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45956.786454050925</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45956.786454050925</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45956.786454050925</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45956.786454050925</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45956.786454050925</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45956.786454050925</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45956.786454050925</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45956.786454050925</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45956.786454050925</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45956.786454050925</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45956.786454050925</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45956.786454050925</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45956.786454050925</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45956.786454050925</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45956.786454050925</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45956.786454050925</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45956.786454050925</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45956.786454050925</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45956.786454050925</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45956.786454050925</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45956.786454050925</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45956.786454050925</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45956.786454050925</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45956.786454050925</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45956.786454050925</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45956.786454050925</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45956.786454050925</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45956.786454050925</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0098B536-A109-46AF-85FF-705A6BBC2A1F}"/>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4"/>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131.78661608796392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3</v>
      </c>
      <c r="D4" s="18" t="s">
        <v>28427</v>
      </c>
      <c r="E4" s="114" t="s">
        <v>38998</v>
      </c>
      <c r="F4" s="115">
        <v>45956.735034722224</v>
      </c>
      <c r="G4" s="116">
        <f ca="1">IFERROR(NOW()-F4,"-")</f>
        <v>5.1419328701740596E-2</v>
      </c>
      <c r="H4" s="115">
        <v>45956.714895833335</v>
      </c>
      <c r="I4" s="18" t="str">
        <f>IFERROR(VLOOKUP(D4,DB!A:F,6,0),"")</f>
        <v>Power Cube</v>
      </c>
      <c r="J4" s="18" t="str">
        <f>IFERROR(VLOOKUP(D4,DB!A:G,7,0),"")</f>
        <v>In progress+No BB Design</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45956.786454050925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45956.786454050925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45956.786454050925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45956.786454050925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45956.786454050925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45956.786454050925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45956.786454050925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45956.786454050925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45956.786454050925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45956.786454050925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45956.786454050925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45956.786454050925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45956.786454050925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45956.786454050925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45956.786454050925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45956.786454050925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45956.786454050925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45956.786454050925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45956.786454050925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45956.786454050925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45956.786454050925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45956.786454050925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45956.786454050925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45956.786454050925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45956.786454050925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45956.786454050925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45956.786454050925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45956.786454050925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45956.786454050925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45956.786454050925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45956.786454050925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45956.786454050925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45956.786454050925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45956.786454050925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45956.786454050925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45956.786454050925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45956.786454050925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45956.786454050925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45956.786454050925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45956.786454050925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45956.786454050925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45956.786454050925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45956.786454050925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45956.786454050925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45956.786454050925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45956.786454050925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45956.786454050925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45956.786454050925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45956.786454050925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45956.786454050925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45956.786454050925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45956.786454050925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45956.786454050925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45956.786454050925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45956.786454050925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45956.786454050925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45956.786454050925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45956.786454050925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45956.786454050925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45956.786454050925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45956.786454050925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45956.786454050925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45956.786454050925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45956.786454050925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45956.786454050925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61"/>
      <c r="B70" s="162" t="str">
        <f>IFERROR(VLOOKUP(D70,DB!A:K,11,0),"")</f>
        <v/>
      </c>
      <c r="C70" s="162"/>
      <c r="D70" s="162"/>
      <c r="E70" s="163"/>
      <c r="F70" s="164"/>
      <c r="G70" s="165">
        <f ca="1">IFERROR(NOW()-F70,"-")</f>
        <v>45956.786454050925</v>
      </c>
      <c r="H70" s="164"/>
      <c r="I70" s="162" t="str">
        <f>IFERROR(VLOOKUP(D70,DB!A:F,6,0),"")</f>
        <v/>
      </c>
      <c r="J70" s="162" t="str">
        <f>IFERROR(VLOOKUP(D70,DB!A:G,7,0),"")</f>
        <v/>
      </c>
      <c r="K70" s="166"/>
      <c r="L70" s="162" t="str">
        <f>IFERROR(VLOOKUP(D70,DB!A:I,9,0),"")</f>
        <v/>
      </c>
      <c r="M70" s="162"/>
      <c r="N70" s="162"/>
      <c r="O70" s="162"/>
      <c r="P70" s="162"/>
      <c r="Q70" s="162"/>
      <c r="R70" s="162"/>
      <c r="S70" s="162"/>
      <c r="T70" s="162"/>
      <c r="U70" s="162"/>
      <c r="V70" s="162"/>
      <c r="W70" s="162"/>
      <c r="X70" s="162"/>
      <c r="Y70" s="162"/>
      <c r="Z70" s="162"/>
      <c r="AA70" s="162"/>
      <c r="AB70" s="162"/>
      <c r="AC70" s="162"/>
      <c r="AD70" s="162"/>
      <c r="AE70" s="162"/>
      <c r="AF70" s="162"/>
      <c r="AG70" s="162"/>
      <c r="AH70" s="162"/>
      <c r="AI70" s="162"/>
      <c r="AJ70" s="162"/>
      <c r="AK70" s="162"/>
      <c r="AL70" s="162"/>
      <c r="AM70" s="162"/>
      <c r="AN70" s="162"/>
      <c r="AO70" s="162"/>
      <c r="AP70" s="162"/>
      <c r="AQ70" s="162"/>
      <c r="AR70" s="162"/>
      <c r="AS70" s="162"/>
      <c r="AT70" s="162"/>
      <c r="AU70" s="162"/>
      <c r="AV70" s="162"/>
      <c r="AW70" s="162"/>
      <c r="AX70" s="162"/>
      <c r="AY70" s="162"/>
      <c r="AZ70" s="162"/>
      <c r="BA70" s="162"/>
      <c r="BB70" s="162"/>
      <c r="BC70" s="162"/>
      <c r="BD70" s="162"/>
      <c r="BE70" s="162"/>
      <c r="BF70" s="162"/>
      <c r="BG70" s="162"/>
      <c r="BH70" s="162"/>
      <c r="BI70" s="162"/>
      <c r="BJ70" s="162"/>
      <c r="BK70" s="162"/>
      <c r="BL70" s="162"/>
      <c r="BM70" s="162"/>
      <c r="BN70" s="162"/>
      <c r="BO70" s="162"/>
      <c r="BP70" s="162"/>
      <c r="BQ70" s="162"/>
      <c r="BR70" s="162"/>
      <c r="BS70" s="162"/>
      <c r="BT70" s="162"/>
      <c r="BU70" s="162"/>
      <c r="BV70" s="162"/>
      <c r="BW70" s="162"/>
      <c r="BX70" s="162"/>
      <c r="BY70" s="162"/>
      <c r="BZ70" s="162"/>
      <c r="CA70" s="162"/>
      <c r="CB70" s="162"/>
      <c r="CC70" s="162"/>
      <c r="CD70" s="162"/>
      <c r="CE70" s="162"/>
      <c r="CF70" s="162"/>
      <c r="CG70" s="162"/>
      <c r="CH70" s="162"/>
      <c r="CI70" s="162"/>
      <c r="CJ70" s="167"/>
    </row>
    <row r="71" spans="1:88" ht="31.5" customHeight="1">
      <c r="A71" s="113"/>
      <c r="B71" s="18" t="str">
        <f>IFERROR(VLOOKUP(D71,DB!A:K,11,0),"")</f>
        <v/>
      </c>
      <c r="C71" s="18"/>
      <c r="D71" s="18"/>
      <c r="E71" s="114"/>
      <c r="F71" s="115"/>
      <c r="G71" s="116">
        <f ca="1">IFERROR(NOW()-F71,"-")</f>
        <v>45956.786454050925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45956.786454050925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45956.786454050925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45956.786454050925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45956.786454050925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45956.786454050925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45956.786454050925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45956.786454050925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45956.786454050925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45956.786454050925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45956.786454050925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45956.786454050925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45956.786454050925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45956.786454050925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45956.786454050925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45956.786454050925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45956.786454050925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45956.786454050925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45956.786454050925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45956.786454050925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45956.786454050925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45956.786454050925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45956.786454050925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45956.786454050925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45956.786454050925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45956.786454050925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45956.786454050925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45956.786454050925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45956.786454050925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45956.786454050925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45956.786454050925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45956.786454050925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45956.786454050925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45956.786454050925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45956.786454050925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45956.786454050925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45956.786454050925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45956.786454050925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45956.786454050925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45956.786454050925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45956.786454050925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45956.786454050925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45956.786454050925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45956.786454050925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45956.786454050925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45956.786454050925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45956.786454050925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45956.786454050925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45956.786454050925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45956.786454050925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45956.786454050925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45956.786454050925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45956.786454050925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45956.786454050925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45956.786454050925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45956.786454050925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45956.786454050925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45956.786454050925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45956.786454050925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45956.786454050925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45956.786454050925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45956.786454050925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45956.786454050925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45956.786454050925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45956.786454050925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45956.786454050925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45956.786454050925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45956.786454050925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45956.786454050925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45956.786454050925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45956.786454050925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45956.786454050925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45956.786454050925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45956.786454050925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45956.786454050925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45956.786454050925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45956.786454050925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45956.786454050925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45956.786454050925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45956.786454050925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45956.786454050925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45956.786454050925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45956.786454050925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45956.786454050925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45956.786454050925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45956.786454050925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45956.786454050925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45956.786454050925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45956.786454050925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45956.786454050925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45956.786454050925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45956.786454050925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45956.786454050925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45956.786454050925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45956.786454050925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45956.786454050925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45956.786454050925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45956.786454050925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45956.786454050925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45956.786454050925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45956.786454050925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45956.786454050925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45956.786454050925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45956.786454050925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45956.786454050925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45956.786454050925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45956.786454050925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45956.786454050925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45956.786454050925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45956.786454050925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45956.786454050925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45956.786454050925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45956.786454050925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45956.786454050925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45956.786454050925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45956.786454050925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45956.786454050925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45956.786454050925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45956.786454050925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45956.786454050925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45956.786454050925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45956.786454050925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45956.786454050925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45956.786454050925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45956.786454050925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45956.786454050925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45956.786454050925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45956.786454050925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45956.786454050925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45956.786454050925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45956.786454050925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45956.786454050925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45956.786454050925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45956.786454050925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45956.786454050925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45956.786454050925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45956.786454050925</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45956.786454050925</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45956.786454050925</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45956.786454050925</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45956.786454050925</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45956.786454050925</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45956.786454050925</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61"/>
      <c r="B214" s="162" t="str">
        <f>IFERROR(VLOOKUP(D214,DB!A:K,11,0),"")</f>
        <v/>
      </c>
      <c r="C214" s="162"/>
      <c r="D214" s="162"/>
      <c r="E214" s="163"/>
      <c r="F214" s="164"/>
      <c r="G214" s="165">
        <f ca="1">IFERROR(NOW()-F214,"-")</f>
        <v>45956.786454050925</v>
      </c>
      <c r="H214" s="164"/>
      <c r="I214" s="162" t="str">
        <f>IFERROR(VLOOKUP(D214,DB!A:F,6,0),"")</f>
        <v/>
      </c>
      <c r="J214" s="162" t="str">
        <f>IFERROR(VLOOKUP(D214,DB!A:G,7,0),"")</f>
        <v/>
      </c>
      <c r="K214" s="166"/>
      <c r="L214" s="162" t="str">
        <f>IFERROR(VLOOKUP(D214,DB!A:I,9,0),"")</f>
        <v/>
      </c>
      <c r="M214" s="162"/>
      <c r="N214" s="162"/>
      <c r="O214" s="162"/>
      <c r="P214" s="162"/>
      <c r="Q214" s="162"/>
      <c r="R214" s="162"/>
      <c r="S214" s="162"/>
      <c r="T214" s="162"/>
      <c r="U214" s="162"/>
      <c r="V214" s="162"/>
      <c r="W214" s="162"/>
      <c r="X214" s="162"/>
      <c r="Y214" s="162"/>
      <c r="Z214" s="162"/>
      <c r="AA214" s="162"/>
      <c r="AB214" s="162"/>
      <c r="AC214" s="162"/>
      <c r="AD214" s="162"/>
      <c r="AE214" s="162"/>
      <c r="AF214" s="162"/>
      <c r="AG214" s="162"/>
      <c r="AH214" s="162"/>
      <c r="AI214" s="162"/>
      <c r="AJ214" s="162"/>
      <c r="AK214" s="162"/>
      <c r="AL214" s="162"/>
      <c r="AM214" s="162"/>
      <c r="AN214" s="162"/>
      <c r="AO214" s="162"/>
      <c r="AP214" s="162"/>
      <c r="AQ214" s="162"/>
      <c r="AR214" s="162"/>
      <c r="AS214" s="162"/>
      <c r="AT214" s="162"/>
      <c r="AU214" s="162"/>
      <c r="AV214" s="162"/>
      <c r="AW214" s="162"/>
      <c r="AX214" s="162"/>
      <c r="AY214" s="162"/>
      <c r="AZ214" s="162"/>
      <c r="BA214" s="162"/>
      <c r="BB214" s="162"/>
      <c r="BC214" s="162"/>
      <c r="BD214" s="162"/>
      <c r="BE214" s="162"/>
      <c r="BF214" s="162"/>
      <c r="BG214" s="162"/>
      <c r="BH214" s="162"/>
      <c r="BI214" s="162"/>
      <c r="BJ214" s="162"/>
      <c r="BK214" s="162"/>
      <c r="BL214" s="162"/>
      <c r="BM214" s="162"/>
      <c r="BN214" s="162"/>
      <c r="BO214" s="162"/>
      <c r="BP214" s="162"/>
      <c r="BQ214" s="162"/>
      <c r="BR214" s="162"/>
      <c r="BS214" s="162"/>
      <c r="BT214" s="162"/>
      <c r="BU214" s="162"/>
      <c r="BV214" s="162"/>
      <c r="BW214" s="162"/>
      <c r="BX214" s="162"/>
      <c r="BY214" s="162"/>
      <c r="BZ214" s="162"/>
      <c r="CA214" s="162"/>
      <c r="CB214" s="162"/>
      <c r="CC214" s="162"/>
      <c r="CD214" s="162"/>
      <c r="CE214" s="162"/>
      <c r="CF214" s="162"/>
      <c r="CG214" s="162"/>
      <c r="CH214" s="162"/>
      <c r="CI214" s="162"/>
      <c r="CJ214" s="167"/>
    </row>
  </sheetData>
  <dataValidations count="2">
    <dataValidation allowBlank="1" showInputMessage="1" showErrorMessage="1" sqref="E1" xr:uid="{4D935161-CDD3-4592-B877-3FB59C99E142}"/>
    <dataValidation type="list" allowBlank="1" showInputMessage="1" showErrorMessage="1" sqref="E3:E21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45956.786454050925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45956.786454050925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45956.786454050925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45956.786454050925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45956.786454050925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45956.786454050925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45956.786454050925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45956.786454050925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45956.786454050925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45956.786454050925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45956.786454050925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45956.786454050925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45956.786454050925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45956.786454050925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45956.786454050925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45956.786454050925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45956.786454050925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45956.786454050925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45956.786454050925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45956.786454050925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45956.786454050925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45956.786454050925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45956.786454050925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45956.786454050925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45956.786454050925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45956.786454050925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45956.786454050925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45956.786454050925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45956.786454050925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45956.786454050925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45956.786454050925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45956.786454050925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45956.786454050925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45956.786454050925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45956.786454050925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45956.786454050925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45956.786454050925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45956.786454050925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45956.786454050925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45956.786454050925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45956.786454050925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45956.786454050925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45956.786454050925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45956.786454050925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45956.786454050925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45956.786454050925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45956.786454050925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45956.786454050925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45956.786454050925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45956.786454050925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45956.786454050925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45956.786454050925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45956.786454050925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45956.786454050925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45956.786454050925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45956.786454050925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45956.786454050925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45956.786454050925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45956.786454050925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45956.786454050925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45956.786454050925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45956.786454050925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45956.786454050925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45956.786454050925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45956.786454050925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45956.786454050925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45956.786454050925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45956.786454050925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45956.786454050925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45956.786454050925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45956.786454050925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45956.786454050925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45956.786454050925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45956.786454050925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45956.786454050925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45956.786454050925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45956.786454050925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45956.786454050925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45956.786454050925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45956.786454050925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45956.786454050925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45956.786454050925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45956.786454050925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45956.786454050925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45956.786454050925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45956.786454050925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45956.786454050925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45956.786454050925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45956.786454050925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45956.786454050925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45956.786454050925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45956.786454050925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45956.786454050925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45956.786454050925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45956.786454050925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45956.786454050925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45956.786454050925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45956.786454050925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45956.786454050925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45956.786454050925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45956.786454050925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45956.786454050925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45956.786454050925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45956.786454050925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45956.786454050925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45956.786454050925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45956.786454050925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45956.786454050925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45956.786454050925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45956.786454050925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45956.786454050925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45956.786454050925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45956.786454050925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45956.786454050925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45956.786454050925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45956.786454050925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45956.786454050925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45956.786454050925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45956.786454050925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45956.786454050925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45956.786454050925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45956.786454050925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45956.786454050925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45956.786454050925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45956.786454050925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45956.786454050925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45956.786454050925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45956.786454050925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45956.786454050925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45956.786454050925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45956.786454050925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45956.786454050925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45956.786454050925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45956.786454050925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45956.786454050925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45956.786454050925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45956.786454050925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45956.786454050925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45956.786454050925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45956.786454050925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45956.786454050925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45956.786454050925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45956.786454050925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45956.786454050925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45956.786454050925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45956.786454050925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45956.786454050925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45956.786454050925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45956.786454050925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45956.786454050925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45956.786454050925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45956.786454050925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45956.786454050925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45956.786454050925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45956.786454050925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45956.786454050925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45956.786454050925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45956.786454050925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45956.786454050925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45956.786454050925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45956.786454050925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45956.786454050925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45956.786454050925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45956.786454050925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45956.786454050925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45956.786454050925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45956.786454050925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45956.786454050925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45956.786454050925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45956.786454050925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45956.786454050925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45956.786454050925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45956.786454050925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45956.786454050925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45956.786454050925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45956.786454050925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45956.786454050925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45956.786454050925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45956.786454050925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45956.786454050925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45956.786454050925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45956.786454050925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45956.786454050925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45956.786454050925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45956.786454050925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45956.786454050925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45956.786454050925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45956.786454050925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45956.786454050925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45956.786454050925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45956.786454050925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45956.786454050925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45956.786454050925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45956.786454050925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45956.786454050925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45956.786454050925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45956.786454050925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45956.786454050925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45956.786454050925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45956.786454050925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45956.786454050925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45956.786454050925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45956.786454050925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45956.786454050925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45956.786454050925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45956.786454050925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45956.786454050925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45956.786454050925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45956.786454050925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45956.786454050925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45956.786454050925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45956.786454050925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45956.786454050925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45956.786454050925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45956.786454050925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45956.786454050925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45956.786454050925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45956.786454050925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45956.786454050925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45956.786454050925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45956.786454050925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45956.786454050925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45956.786454050925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45956.786454050925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45956.786454050925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45956.786454050925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45956.786454050925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45956.786454050925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45956.786454050925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45956.786454050925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45956.786454050925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45956.786454050925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45956.786454050925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45956.786454050925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45956.786454050925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45956.786454050925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45956.786454050925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45956.786454050925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45956.786454050925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45956.786454050925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45956.786454050925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45956.786454050925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45956.786454050925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45956.786454050925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45956.786454050925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45956.786454050925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45956.786454050925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45956.786454050925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45956.786454050925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45956.786454050925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45956.786454050925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45956.786454050925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45956.786454050925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45956.786454050925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45956.786454050925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45956.786454050925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45956.786454050925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45956.786454050925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45956.786454050925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45956.786454050925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45956.786454050925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45956.786454050925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45956.786454050925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45956.786454050925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45956.786454050925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45956.786454050925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45956.786454050925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45956.786454050925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45956.786454050925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45956.786454050925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45956.786454050925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45956.786454050925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45956.786454050925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45956.786454050925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45956.786454050925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45956.786454050925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45956.786454050925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45956.786454050925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45956.786454050925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45956.786454050925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45956.786454050925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45956.786454050925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45956.786454050925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45956.786454050925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45956.786454050925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45956.786454050925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45956.786454050925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45956.786454050925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45956.786454050925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45956.786454050925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45956.786454050925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45956.786454050925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45956.786454050925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45956.786454050925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45956.786454050925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45956.786454050925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45956.786454050925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45956.786454050925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45956.786454050925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45956.786454050925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45956.786454050925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45956.786454050925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45956.786454050925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45956.786454050925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45956.786454050925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45956.786454050925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45956.786454050925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45956.786454050925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45956.786454050925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45956.786454050925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45956.786454050925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45956.786454050925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45956.786454050925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45956.786454050925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45956.786454050925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45956.786454050925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45956.786454050925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45956.786454050925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45956.786454050925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45956.786454050925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45956.786454050925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45956.786454050925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45956.786454050925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45956.786454050925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45956.786454050925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45956.786454050925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45956.786454050925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45956.786454050925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45956.786454050925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45956.786454050925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45956.786454050925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45956.786454050925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45956.786454050925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45956.786454050925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45956.786454050925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45956.786454050925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45956.786454050925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45956.786454050925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45956.786454050925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45956.786454050925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45956.786454050925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45956.786454050925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45956.786454050925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45956.786454050925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45956.786454050925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45956.786454050925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45956.786454050925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45956.786454050925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45956.786454050925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45956.786454050925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45956.786454050925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45956.786454050925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45956.786454050925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45956.786454050925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45956.786454050925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45956.786454050925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45956.786454050925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45956.786454050925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45956.786454050925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45956.786454050925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45956.786454050925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45956.786454050925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45956.786454050925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45956.786454050925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45956.786454050925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45956.786454050925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45956.786454050925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45956.786454050925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45956.786454050925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45956.786454050925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45956.786454050925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45956.786454050925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45956.786454050925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45956.786454050925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45956.786454050925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45956.786454050925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45956.786454050925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45956.786454050925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45956.786454050925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45956.786454050925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45956.786454050925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45956.786454050925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45956.786454050925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45956.786454050925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45956.786454050925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45956.786454050925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45956.786454050925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45956.786454050925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45956.786454050925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45956.786454050925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45956.786454050925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45956.786454050925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45956.786454050925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45956.786454050925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45956.786454050925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45956.786454050925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45956.786454050925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45956.786454050925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45956.786454050925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45956.786454050925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45956.786454050925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45956.786454050925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45956.786454050925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45956.786454050925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45956.786454050925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45956.786454050925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45956.786454050925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45956.786454050925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45956.786454050925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45956.786454050925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45956.786454050925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45956.786454050925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45956.786454050925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45956.786454050925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45956.786454050925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45956.786454050925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45956.786454050925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45956.786454050925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45956.786454050925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45956.786454050925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45956.786454050925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45956.786454050925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45956.786454050925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45956.786454050925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45956.786454050925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45956.786454050925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45956.786454050925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45956.786454050925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45956.786454050925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45956.786454050925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45956.786454050925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45956.786454050925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45956.786454050925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45956.786454050925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45956.786454050925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45956.786454050925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45956.786454050925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45956.786454050925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45956.786454050925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45956.786454050925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45956.786454050925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45956.786454050925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45956.786454050925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45956.786454050925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45956.786454050925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45956.786454050925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45956.786454050925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45956.786454050925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45956.786454050925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45956.786454050925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45956.786454050925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45956.786454050925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45956.786454050925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45956.786454050925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45956.786454050925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45956.786454050925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45956.786454050925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45956.786454050925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45956.786454050925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45956.786454050925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45956.786454050925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45956.786454050925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45956.786454050925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45956.786454050925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45956.786454050925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45956.786454050925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45956.786454050925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45956.786454050925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45956.786454050925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45956.786454050925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45956.786454050925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45956.786454050925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45956.786454050925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45956.786454050925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45956.786454050925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45956.786454050925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45956.786454050925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45956.786454050925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45956.786454050925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45956.786454050925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45956.786454050925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45956.786454050925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45956.786454050925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45956.786454050925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45956.786454050925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45956.786454050925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45956.786454050925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45956.786454050925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45956.786454050925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45956.786454050925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45956.786454050925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45956.786454050925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45956.786454050925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45956.786454050925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45956.786454050925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45956.786454050925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45956.786454050925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45956.786454050925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45956.786454050925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45956.786454050925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45956.786454050925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45956.786454050925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45956.786454050925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45956.786454050925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45956.786454050925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45956.786454050925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45956.786454050925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45956.786454050925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45956.786454050925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45956.786454050925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45956.786454050925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45956.786454050925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45956.786454050925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45956.786454050925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45956.786454050925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45956.786454050925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45956.786454050925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45956.786454050925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45956.786454050925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45956.786454050925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45956.786454050925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45956.786454050925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45956.786454050925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45956.786454050925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45956.786454050925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45956.786454050925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45956.786454050925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45956.786454050925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45956.786454050925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45956.786454050925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45956.786454050925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45956.786454050925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45956.786454050925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45956.786454050925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45956.786454050925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45956.786454050925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45956.786454050925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45956.786454050925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45956.786454050925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45956.786454050925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45956.786454050925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45956.786454050925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45956.786454050925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45956.786454050925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45956.786454050925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45956.786454050925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45956.786454050925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45956.786454050925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45956.786454050925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45956.786454050925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45956.786454050925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45956.786454050925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45956.786454050925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45956.786454050925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45956.786454050925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45956.786454050925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45956.786454050925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45956.786454050925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45956.786454050925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45956.786454050925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45956.786454050925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45956.786454050925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45956.786454050925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45956.786454050925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45956.786454050925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45956.786454050925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45956.786454050925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45956.786454050925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45956.786454050925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45956.786454050925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45956.786454050925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45956.786454050925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45956.786454050925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45956.786454050925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45956.786454050925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45956.786454050925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45956.786454050925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45956.786454050925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45956.786454050925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45956.786454050925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45956.786454050925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45956.786454050925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45956.786454050925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45956.786454050925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45956.786454050925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45956.786454050925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45956.786454050925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45956.786454050925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45956.786454050925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45956.786454050925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45956.786454050925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45956.786454050925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45956.786454050925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45956.786454050925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45956.786454050925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45956.786454050925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45956.786454050925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45956.786454050925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45956.786454050925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45956.786454050925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45956.786454050925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45956.786454050925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45956.786454050925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45956.786454050925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45956.786454050925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45956.786454050925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45956.786454050925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45956.786454050925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45956.786454050925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45956.786454050925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45956.786454050925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45956.786454050925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45956.786454050925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45956.786454050925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45956.786454050925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45956.786454050925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45956.786454050925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45956.786454050925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45956.786454050925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45956.786454050925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45956.786454050925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45956.786454050925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45956.786454050925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45956.786454050925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45956.786454050925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45956.786454050925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45956.786454050925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45956.786454050925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45956.786454050925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45956.786454050925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45956.786454050925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45956.786454050925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45956.786454050925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45956.786454050925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45956.786454050925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45956.786454050925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45956.786454050925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45956.786454050925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45956.786454050925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45956.786454050925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45956.786454050925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45956.786454050925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45956.786454050925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45956.786454050925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45956.786454050925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45956.786454050925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45956.786454050925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45956.786454050925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45956.786454050925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45956.786454050925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45956.786454050925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45956.786454050925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45956.786454050925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45956.786454050925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45956.786454050925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45956.786454050925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45956.786454050925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45956.786454050925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45956.786454050925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45956.786454050925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45956.786454050925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45956.786454050925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45956.786454050925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45956.786454050925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45956.786454050925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45956.786454050925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45956.786454050925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45956.786454050925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45956.786454050925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45956.786454050925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45956.786454050925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45956.786454050925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45956.786454050925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45956.786454050925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45956.786454050925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45956.786454050925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45956.786454050925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45956.786454050925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45956.786454050925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45956.786454050925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45956.786454050925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45956.786454050925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45956.786454050925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45956.786454050925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45956.786454050925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45956.786454050925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45956.786454050925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45956.786454050925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45956.786454050925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45956.786454050925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45956.786454050925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45956.786454050925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45956.786454050925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45956.786454050925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45956.786454050925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45956.786454050925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45956.786454050925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45956.786454050925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45956.786454050925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45956.786454050925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45956.786454050925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45956.786454050925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45956.786454050925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45956.786454050925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45956.786454050925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45956.786454050925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45956.786454050925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45956.786454050925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45956.786454050925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45956.786454050925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45956.786454050925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45956.786454050925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45956.786454050925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45956.786454050925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45956.786454050925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45956.786454050925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45956.786454050925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45956.786454050925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45956.786454050925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45956.786454050925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45956.786454050925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45956.786454050925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45956.786454050925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45956.786454050925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45956.786454050925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45956.786454050925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45956.786454050925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45956.786454050925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45956.786454050925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45956.786454050925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45956.786454050925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45956.786454050925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45956.786454050925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45956.786454050925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45956.786454050925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45956.786454050925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45956.786454050925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45956.786454050925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45956.786454050925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45956.786454050925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45956.786454050925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45956.786454050925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45956.786454050925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45956.786454050925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45956.786454050925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45956.786454050925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45956.786454050925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45956.786454050925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45956.786454050925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45956.786454050925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45956.786454050925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45956.786454050925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45956.786454050925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45956.786454050925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45956.786454050925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45956.786454050925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45956.786454050925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45956.786454050925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45956.786454050925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45956.786454050925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45956.786454050925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45956.786454050925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45956.786454050925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45956.786454050925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45956.786454050925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45956.786454050925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45956.786454050925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45956.786454050925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45956.786454050925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45956.786454050925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45956.786454050925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45956.786454050925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45956.786454050925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45956.786454050925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45956.786454050925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45956.786454050925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45956.786454050925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45956.786454050925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45956.786454050925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45956.786454050925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45956.786454050925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45956.786454050925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45956.786454050925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45956.786454050925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45956.786454050925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45956.786454050925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45956.786454050925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45956.786454050925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45956.786454050925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45956.786454050925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45956.786454050925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45956.786454050925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45956.786454050925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45956.786454050925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45956.786454050925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45956.786454050925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45956.786454050925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45956.786454050925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45956.786454050925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45956.786454050925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45956.786454050925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45956.786454050925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45956.786454050925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45956.786454050925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45956.786454050925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45956.786454050925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45956.786454050925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45956.786454050925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45956.786454050925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45956.786454050925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45956.786454050925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45956.786454050925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45956.786454050925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45956.786454050925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45956.786454050925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45956.786454050925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45956.786454050925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45956.786454050925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45956.786454050925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45956.786454050925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45956.786454050925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45956.786454050925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45956.786454050925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45956.786454050925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45956.786454050925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45956.786454050925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45956.786454050925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45956.786454050925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45956.786454050925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45956.786454050925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45956.786454050925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45956.786454050925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45956.786454050925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45956.786454050925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45956.786454050925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45956.786454050925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45956.786454050925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45956.786454050925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45956.786454050925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45956.786454050925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45956.786454050925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45956.786454050925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45956.786454050925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45956.786454050925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45956.786454050925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45956.786454050925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45956.786454050925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45956.786454050925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45956.786454050925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45956.786454050925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45956.786454050925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45956.786454050925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45956.786454050925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45956.786454050925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45956.786454050925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45956.786454050925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45956.786454050925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45956.786454050925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45956.786454050925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45956.786454050925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45956.786454050925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45956.786454050925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45956.786454050925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45956.786454050925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45956.786454050925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45956.786454050925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45956.786454050925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45956.786454050925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45956.786454050925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45956.786454050925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45956.786454050925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45956.786454050925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45956.786454050925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45956.786454050925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45956.786454050925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45956.786454050925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45956.786454050925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45956.786454050925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45956.786454050925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45956.786454050925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45956.786454050925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45956.786454050925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45956.786454050925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45956.786454050925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45956.786454050925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45956.786454050925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45956.786454050925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45956.786454050925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45956.786454050925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45956.786454050925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45956.786454050925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45956.786454050925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45956.786454050925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45956.786454050925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45956.786454050925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45956.786454050925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45956.786454050925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45956.786454050925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45956.786454050925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45956.786454050925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45956.786454050925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45956.786454050925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45956.786454050925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45956.786454050925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45956.786454050925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45956.786454050925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45956.786454050925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45956.786454050925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45956.786454050925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45956.786454050925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45956.786454050925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45956.786454050925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45956.786454050925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45956.786454050925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45956.786454050925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45956.786454050925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45956.786454050925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45956.786454050925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45956.786454050925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45956.786454050925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45956.786454050925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45956.786454050925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45956.786454050925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45956.786454050925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45956.786454050925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45956.786454050925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45956.786454050925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45956.786454050925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45956.786454050925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45956.786454050925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45956.786454050925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45956.786454050925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45956.786454050925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45956.786454050925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45956.786454050925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45956.786454050925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45956.786454050925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45956.786454050925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45956.786454050925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45956.786454050925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45956.786454050925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45956.786454050925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45956.786454050925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45956.786454050925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45956.786454050925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45956.786454050925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45956.786454050925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45956.786454050925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45956.786454050925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45956.786454050925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45956.786454050925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45956.786454050925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45956.786454050925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45956.786454050925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45956.786454050925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45956.786454050925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45956.786454050925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45956.786454050925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45956.786454050925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45956.786454050925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45956.786454050925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45956.786454050925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45956.786454050925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45956.786454050925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45956.786454050925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45956.786454050925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45956.786454050925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45956.786454050925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45956.786454050925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45956.786454050925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45956.786454050925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45956.786454050925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45956.786454050925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45956.786454050925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45956.786454050925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45956.786454050925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45956.786454050925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45956.786454050925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45956.786454050925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45956.786454050925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45956.786454050925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45956.786454050925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45956.786454050925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45956.786454050925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45956.786454050925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45956.786454050925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45956.786454050925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45956.786454050925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45956.786454050925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45956.786454050925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45956.786454050925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45956.786454050925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45956.786454050925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45956.786454050925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45956.786454050925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45956.786454050925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45956.786454050925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45956.786454050925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45956.786454050925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45956.786454050925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45956.786454050925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45956.786454050925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45956.786454050925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45956.786454050925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45956.786454050925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45956.786454050925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45956.786454050925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45956.786454050925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45956.786454050925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45956.786454050925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45956.786454050925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45956.786454050925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45956.786454050925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45956.786454050925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45956.786454050925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45956.786454050925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45956.786454050925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45956.786454050925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45956.786454050925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45956.786454050925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45956.786454050925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45956.786454050925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45956.786454050925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45956.786454050925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45956.786454050925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45956.786454050925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45956.786454050925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45956.786454050925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45956.786454050925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45956.786454050925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45956.786454050925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45956.786454050925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45956.786454050925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45956.786454050925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45956.786454050925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45956.786454050925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45956.786454050925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45956.786454050925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45956.786454050925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45956.786454050925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45956.786454050925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45956.786454050925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45956.786454050925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45956.786454050925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45956.786454050925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45956.786454050925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45956.786454050925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45956.786454050925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45956.786454050925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45956.786454050925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45956.786454050925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45956.786454050925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45956.786454050925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45956.786454050925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45956.786454050925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45956.786454050925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45956.786454050925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45956.786454050925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45956.786454050925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45956.786454050925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45956.786454050925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45956.786454050925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45956.786454050925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45956.786454050925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45956.786454050925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45956.786454050925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45956.786454050925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45956.786454050925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45956.786454050925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45956.786454050925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45956.786454050925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45956.786454050925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45956.786454050925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45956.786454050925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45956.786454050925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45956.786454050925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45956.786454050925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45956.786454050925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45956.786454050925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45956.786454050925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45956.786454050925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45956.786454050925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45956.786454050925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45956.786454050925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45956.786454050925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45956.786454050925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45956.786454050925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45956.786454050925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45956.786454050925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45956.786454050925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45956.786454050925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45956.786454050925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45956.786454050925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45956.786454050925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45956.786454050925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45956.786454050925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45956.786454050925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45956.786454050925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45956.786454050925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45956.786454050925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45956.786454050925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45956.786454050925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45956.786454050925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45956.786454050925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45956.786454050925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45956.786454050925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45956.786454050925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45956.786454050925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45956.786454050925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45956.786454050925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45956.786454050925</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2"/>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253.30573645832919</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3.1517318287005764</v>
      </c>
      <c r="H3" s="123">
        <v>45953.546631944446</v>
      </c>
      <c r="I3" s="99" t="str">
        <f>IFERROR(VLOOKUP(D3,DB!A:F,6,0),"")</f>
        <v>SCECO</v>
      </c>
      <c r="J3" s="99" t="str">
        <f>IFERROR(VLOOKUP(D3,DB!A:G,7,0),"")</f>
        <v>Dead</v>
      </c>
      <c r="K3" s="125" t="s">
        <v>39089</v>
      </c>
      <c r="L3" s="121" t="str">
        <f>IFERROR(VLOOKUP(D3,DB!A:I,9,0),"")</f>
        <v>Latis</v>
      </c>
    </row>
    <row r="4" spans="1:16" ht="15" customHeight="1">
      <c r="A4" s="119" t="s">
        <v>39090</v>
      </c>
      <c r="B4" s="119" t="str">
        <f>IFERROR(VLOOKUP(D4,DB!A:K,11,0),"")</f>
        <v>R4</v>
      </c>
      <c r="C4" s="120">
        <v>1</v>
      </c>
      <c r="D4" s="94" t="s">
        <v>36584</v>
      </c>
      <c r="E4" s="98" t="s">
        <v>38998</v>
      </c>
      <c r="F4" s="123">
        <v>45956.78125</v>
      </c>
      <c r="G4" s="124">
        <f ca="1">IFERROR(NOW()-F4,"")</f>
        <v>5.2040509253856726E-3</v>
      </c>
      <c r="H4" s="123"/>
      <c r="I4" s="119" t="str">
        <f>IFERROR(VLOOKUP(D4,DB!A:F,6,0),"")</f>
        <v>Generator-SG</v>
      </c>
      <c r="J4" s="119" t="str">
        <f>IFERROR(VLOOKUP(D4,DB!A:G,7,0),"")</f>
        <v>Vandalized</v>
      </c>
      <c r="K4" s="125" t="s">
        <v>39091</v>
      </c>
      <c r="L4" s="121" t="str">
        <f>IFERROR(VLOOKUP(D4,DB!A:I,9,0),"")</f>
        <v>Latis</v>
      </c>
    </row>
    <row r="5" spans="1:16" ht="15" customHeight="1">
      <c r="A5" s="119"/>
      <c r="B5" s="119" t="str">
        <f>IFERROR(VLOOKUP(D5,DB!A:K,11,0),"")</f>
        <v/>
      </c>
      <c r="C5" s="120"/>
      <c r="D5" s="121"/>
      <c r="E5" s="122"/>
      <c r="F5" s="123"/>
      <c r="G5" s="124">
        <f ca="1">IFERROR(NOW()-F5,"")</f>
        <v>45956.786454050925</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45956.786454050925</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45956.786454050925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45956.786454050925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45956.786454050925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45956.786454050925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45956.786454050925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45956.786454050925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45956.786454050925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45956.786454050925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45956.786454050925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45956.786454050925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45956.786454050925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45956.786454050925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45956.786454050925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45956.786454050925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45956.786454050925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45956.786454050925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45956.786454050925</v>
      </c>
      <c r="H23" s="123"/>
      <c r="I23" s="119" t="str">
        <f>IFERROR(VLOOKUP(D23,DB!A:F,6,0),"")</f>
        <v/>
      </c>
      <c r="J23" s="119" t="str">
        <f>IFERROR(VLOOKUP(D23,DB!A:G,7,0),"")</f>
        <v/>
      </c>
      <c r="K23" s="125"/>
      <c r="L23" s="121" t="str">
        <f>IFERROR(VLOOKUP(D23,DB!A:I,9,0),"")</f>
        <v/>
      </c>
    </row>
    <row r="24" spans="1:12" ht="15" customHeight="1">
      <c r="A24" s="119"/>
      <c r="B24" s="119" t="str">
        <f>IFERROR(VLOOKUP(D24,DB!A:K,11,0),"")</f>
        <v>R4</v>
      </c>
      <c r="C24" s="120"/>
      <c r="D24" s="170" t="s">
        <v>36618</v>
      </c>
      <c r="E24" s="122"/>
      <c r="F24" s="123"/>
      <c r="G24" s="124">
        <f ca="1">IFERROR(NOW()-F24,"")</f>
        <v>45956.786454050925</v>
      </c>
      <c r="H24" s="123"/>
      <c r="I24" s="119" t="str">
        <f>IFERROR(VLOOKUP(D24,DB!A:F,6,0),"")</f>
        <v>SCECO</v>
      </c>
      <c r="J24" s="119" t="str">
        <f>IFERROR(VLOOKUP(D24,DB!A:G,7,0),"")</f>
        <v>Vandalized</v>
      </c>
      <c r="K24" s="125"/>
      <c r="L24" s="121" t="str">
        <f>IFERROR(VLOOKUP(D24,DB!A:I,9,0),"")</f>
        <v>Latis</v>
      </c>
    </row>
    <row r="25" spans="1:12" ht="15" customHeight="1">
      <c r="A25" s="119"/>
      <c r="B25" s="119" t="str">
        <f>IFERROR(VLOOKUP(D25,DB!A:K,11,0),"")</f>
        <v/>
      </c>
      <c r="C25" s="120"/>
      <c r="D25" s="121"/>
      <c r="E25" s="122"/>
      <c r="F25" s="123"/>
      <c r="G25" s="124">
        <f ca="1">IFERROR(NOW()-F25,"")</f>
        <v>45956.786454050925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45956.786454050925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45956.786454050925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45956.786454050925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45956.786454050925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45956.786454050925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45956.786454050925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45956.786454050925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45956.786454050925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45956.786454050925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45956.786454050925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45956.786454050925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45956.786454050925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45956.786454050925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45956.786454050925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45956.786454050925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45956.786454050925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45956.786454050925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45956.786454050925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45956.786454050925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45956.786454050925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45956.786454050925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45956.786454050925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45956.786454050925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45956.786454050925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45956.786454050925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45956.786454050925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45956.786454050925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45956.786454050925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45956.786454050925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45956.786454050925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45956.786454050925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45956.786454050925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45956.786454050925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45956.786454050925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45956.786454050925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45956.786454050925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45956.786454050925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45956.786454050925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45956.786454050925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45956.786454050925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45956.786454050925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45956.786454050925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45956.786454050925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45956.786454050925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45956.786454050925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45956.786454050925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45956.786454050925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45956.786454050925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45956.786454050925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45956.786454050925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45956.786454050925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45956.786454050925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45956.786454050925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45956.786454050925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45956.786454050925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45956.786454050925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45956.786454050925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45956.786454050925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45956.786454050925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45956.786454050925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45956.786454050925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45956.786454050925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45956.786454050925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45956.786454050925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45956.786454050925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45956.786454050925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45956.786454050925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45956.786454050925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45956.786454050925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45956.786454050925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45956.786454050925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45956.786454050925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45956.786454050925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45956.786454050925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45956.786454050925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45956.786454050925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45956.786454050925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45956.786454050925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45956.786454050925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45956.786454050925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45956.786454050925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45956.786454050925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45956.786454050925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45956.786454050925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45956.786454050925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45956.786454050925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45956.786454050925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45956.786454050925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45956.786454050925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45956.786454050925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45956.786454050925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45956.786454050925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45956.786454050925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45956.786454050925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45956.786454050925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45956.786454050925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45956.786454050925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45956.786454050925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45956.786454050925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45956.786454050925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45956.786454050925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45956.786454050925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45956.786454050925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45956.786454050925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45956.786454050925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45956.786454050925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45956.786454050925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45956.786454050925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45956.786454050925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45956.786454050925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45956.786454050925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45956.786454050925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45956.786454050925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45956.786454050925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45956.786454050925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45956.786454050925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45956.786454050925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45956.786454050925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45956.786454050925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45956.786454050925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45956.786454050925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45956.786454050925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45956.786454050925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45956.786454050925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45956.786454050925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45956.786454050925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45956.786454050925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45956.786454050925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45956.786454050925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45956.786454050925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45956.786454050925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45956.786454050925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45956.786454050925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45956.786454050925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45956.786454050925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45956.786454050925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45956.786454050925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45956.786454050925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45956.786454050925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45956.786454050925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45956.786454050925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45956.786454050925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45956.786454050925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45956.786454050925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45956.786454050925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45956.786454050925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45956.786454050925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45956.786454050925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45956.786454050925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45956.786454050925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45956.786454050925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45956.786454050925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45956.786454050925</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45956.786454050925</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45956.786454050925</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45956.786454050925</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45956.786454050925</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45956.786454050925</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45956.786454050925</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45956.786454050925</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45956.786454050925</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45956.786454050925</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45956.786454050925</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45956.786454050925</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45956.786454050925</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45956.786454050925</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45956.786454050925</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45956.786454050925</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45956.786454050925</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45956.786454050925</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45956.786454050925</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45956.786454050925</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45956.786454050925</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45956.786454050925</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45956.786454050925</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45956.786454050925</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45956.786454050925</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45956.786454050925</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45956.786454050925</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45956.786454050925</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45956.786454050925</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45956.786454050925</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45956.786454050925</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45956.786454050925</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45956.786454050925</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45956.786454050925</v>
      </c>
      <c r="H211" s="123"/>
      <c r="I211" s="119" t="str">
        <f>IFERROR(VLOOKUP(D211,DB!A:F,6,0),"")</f>
        <v/>
      </c>
      <c r="J211" s="119" t="str">
        <f>IFERROR(VLOOKUP(D211,DB!A:G,7,0),"")</f>
        <v/>
      </c>
      <c r="K211" s="125"/>
      <c r="L211" s="121" t="str">
        <f>IFERROR(VLOOKUP(D211,DB!A:I,9,0),"")</f>
        <v/>
      </c>
    </row>
    <row r="212" spans="1:12" ht="15" customHeight="1">
      <c r="A212" s="126"/>
      <c r="B212" s="126" t="str">
        <f>IFERROR(VLOOKUP(D212,DB!A:K,11,0),"")</f>
        <v/>
      </c>
      <c r="C212" s="127"/>
      <c r="D212" s="128"/>
      <c r="E212" s="129"/>
      <c r="F212" s="130"/>
      <c r="G212" s="131">
        <f ca="1">IFERROR(NOW()-F212,"")</f>
        <v>45956.786454050925</v>
      </c>
      <c r="H212" s="130"/>
      <c r="I212" s="126" t="str">
        <f>IFERROR(VLOOKUP(D212,DB!A:F,6,0),"")</f>
        <v/>
      </c>
      <c r="J212" s="126" t="str">
        <f>IFERROR(VLOOKUP(D212,DB!A:G,7,0),"")</f>
        <v/>
      </c>
      <c r="K212" s="132"/>
      <c r="L212" s="128" t="str">
        <f>IFERROR(VLOOKUP(D212,DB!A:I,9,0),"")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K11" sqref="K11"/>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39092</v>
      </c>
      <c r="B2" s="37" t="str">
        <f>IFERROR(VLOOKUP(D2,DB!A:K,11,0),"")</f>
        <v>R5</v>
      </c>
      <c r="C2" s="37">
        <v>3</v>
      </c>
      <c r="D2" s="118" t="s">
        <v>36034</v>
      </c>
      <c r="E2" s="37" t="s">
        <v>38998</v>
      </c>
      <c r="F2" s="38">
        <v>45891.832060185188</v>
      </c>
      <c r="G2" s="144">
        <f ca="1">IFERROR(NOW()-F2,"")</f>
        <v>64.954393865737075</v>
      </c>
      <c r="H2" s="38">
        <v>45891.790393518517</v>
      </c>
      <c r="I2" s="37" t="str">
        <f>IFERROR(VLOOKUP(D2,DB!A:F,6,0),"")</f>
        <v>Generator-SG</v>
      </c>
      <c r="J2" s="37" t="str">
        <f>IFERROR(VLOOKUP(D2,DB!A:G,7,0),"")</f>
        <v>Vandalized</v>
      </c>
      <c r="K2" s="37" t="s">
        <v>39093</v>
      </c>
      <c r="L2" s="37" t="str">
        <f>IFERROR(VLOOKUP(D2,DB!A:I,9,0),"")</f>
        <v>Latis</v>
      </c>
      <c r="M2" s="117"/>
    </row>
    <row r="3" spans="1:13" ht="30.75">
      <c r="A3" s="37" t="s">
        <v>39094</v>
      </c>
      <c r="B3" s="37" t="str">
        <f>IFERROR(VLOOKUP(D3,DB!A:K,11,0),"")</f>
        <v>R5</v>
      </c>
      <c r="C3" s="37">
        <v>1</v>
      </c>
      <c r="D3" s="37" t="s">
        <v>31329</v>
      </c>
      <c r="E3" s="37" t="s">
        <v>39079</v>
      </c>
      <c r="F3" s="38">
        <v>45926.188877314817</v>
      </c>
      <c r="G3" s="144">
        <f t="shared" ref="G3" ca="1" si="0">IFERROR(NOW()-F3,"")</f>
        <v>30.597576736108749</v>
      </c>
      <c r="H3" s="38">
        <v>45926.158159722225</v>
      </c>
      <c r="I3" s="37" t="str">
        <f>IFERROR(VLOOKUP(D3,DB!A:F,6,0),"")</f>
        <v>SCECO</v>
      </c>
      <c r="J3" s="37" t="str">
        <f>IFERROR(VLOOKUP(D3,DB!A:G,7,0),"")</f>
        <v>Good</v>
      </c>
      <c r="K3" s="37" t="s">
        <v>39095</v>
      </c>
      <c r="L3" s="37" t="str">
        <f>IFERROR(VLOOKUP(D3,DB!A:I,9,0),"")</f>
        <v>Latis</v>
      </c>
      <c r="M3" s="117"/>
    </row>
    <row r="4" spans="1:13" ht="48" customHeight="1">
      <c r="A4" s="152" t="s">
        <v>39096</v>
      </c>
      <c r="B4" s="152" t="str">
        <f>IFERROR(VLOOKUP(D4,DB!A:K,11,0),"")</f>
        <v>R5</v>
      </c>
      <c r="C4" s="152">
        <v>1</v>
      </c>
      <c r="D4" s="152" t="s">
        <v>34781</v>
      </c>
      <c r="E4" s="152" t="s">
        <v>39079</v>
      </c>
      <c r="F4" s="153">
        <v>45948.661111111112</v>
      </c>
      <c r="G4" s="154">
        <f ca="1">IFERROR(NOW()-F4,"")</f>
        <v>8.1253429398129811</v>
      </c>
      <c r="H4" s="153">
        <v>45948.661111111112</v>
      </c>
      <c r="I4" s="152" t="str">
        <f>IFERROR(VLOOKUP(D4,DB!A:F,6,0),"")</f>
        <v>SCECO</v>
      </c>
      <c r="J4" s="152" t="str">
        <f>IFERROR(VLOOKUP(D4,DB!A:G,7,0),"")</f>
        <v>Dead</v>
      </c>
      <c r="K4" s="152" t="s">
        <v>39097</v>
      </c>
      <c r="L4" s="152" t="str">
        <f>IFERROR(VLOOKUP(D4,DB!A:I,9,0),"")</f>
        <v>Latis</v>
      </c>
    </row>
    <row r="5" spans="1:13" ht="15">
      <c r="A5" s="152" t="s">
        <v>39098</v>
      </c>
      <c r="B5" s="152" t="str">
        <f>IFERROR(VLOOKUP(D5,DB!A:K,11,0),"")</f>
        <v>R5</v>
      </c>
      <c r="C5" s="152">
        <v>1</v>
      </c>
      <c r="D5" s="152" t="s">
        <v>13007</v>
      </c>
      <c r="E5" s="152" t="s">
        <v>38998</v>
      </c>
      <c r="F5" s="153">
        <v>45956.505960648145</v>
      </c>
      <c r="G5" s="154">
        <f ca="1">IFERROR(NOW()-F5,"")</f>
        <v>0.28049340278084856</v>
      </c>
      <c r="H5" s="153">
        <v>45956.07471064815</v>
      </c>
      <c r="I5" s="152" t="str">
        <f>IFERROR(VLOOKUP(D5,DB!A:F,6,0),"")</f>
        <v>SCECO</v>
      </c>
      <c r="J5" s="152" t="str">
        <f>IFERROR(VLOOKUP(D5,DB!A:G,7,0),"")</f>
        <v>No BB Design</v>
      </c>
      <c r="K5" s="152" t="s">
        <v>39099</v>
      </c>
      <c r="L5" s="152" t="str">
        <f>IFERROR(VLOOKUP(D5,DB!A:I,9,0),"")</f>
        <v>Latis</v>
      </c>
    </row>
    <row r="6" spans="1:13" ht="30.75">
      <c r="A6" s="152" t="s">
        <v>39100</v>
      </c>
      <c r="B6" s="152" t="str">
        <f>IFERROR(VLOOKUP(D6,DB!A:K,11,0),"")</f>
        <v>R5</v>
      </c>
      <c r="C6" s="152">
        <v>1</v>
      </c>
      <c r="D6" s="152" t="s">
        <v>31265</v>
      </c>
      <c r="E6" s="152" t="s">
        <v>39079</v>
      </c>
      <c r="F6" s="153">
        <v>45956.726053240738</v>
      </c>
      <c r="G6" s="154">
        <f ca="1">IFERROR(NOW()-F6,"")</f>
        <v>6.0400810187275056E-2</v>
      </c>
      <c r="H6" s="153">
        <v>45956.671886574077</v>
      </c>
      <c r="I6" s="152" t="str">
        <f>IFERROR(VLOOKUP(D6,DB!A:F,6,0),"")</f>
        <v>SCECO</v>
      </c>
      <c r="J6" s="152" t="str">
        <f>IFERROR(VLOOKUP(D6,DB!A:G,7,0),"")</f>
        <v>Vandalized</v>
      </c>
      <c r="K6" s="152" t="s">
        <v>39101</v>
      </c>
      <c r="L6" s="152" t="str">
        <f>IFERROR(VLOOKUP(D6,DB!A:I,9,0),"")</f>
        <v>Latis</v>
      </c>
    </row>
    <row r="7" spans="1:13" ht="15">
      <c r="A7" s="152"/>
      <c r="B7" s="152" t="str">
        <f>IFERROR(VLOOKUP(D7,DB!A:K,11,0),"")</f>
        <v/>
      </c>
      <c r="C7" s="152"/>
      <c r="D7" s="152"/>
      <c r="E7" s="152"/>
      <c r="F7" s="153"/>
      <c r="G7" s="154">
        <f ca="1">IFERROR(NOW()-F7,"")</f>
        <v>45956.786454050925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45956.786454050925</v>
      </c>
      <c r="H8" s="153"/>
      <c r="I8" s="152" t="str">
        <f>IFERROR(VLOOKUP(D8,DB!A:F,6,0),"")</f>
        <v/>
      </c>
      <c r="J8" s="152" t="str">
        <f>IFERROR(VLOOKUP(D8,DB!A:G,7,0),"")</f>
        <v/>
      </c>
      <c r="K8" s="152"/>
      <c r="L8" s="152" t="str">
        <f>IFERROR(VLOOKUP(D8,DB!A:I,9,0),"")</f>
        <v/>
      </c>
    </row>
    <row r="9" spans="1:13" ht="15">
      <c r="A9" s="169"/>
      <c r="B9" s="152" t="str">
        <f>IFERROR(VLOOKUP(D9,DB!A:K,11,0),"")</f>
        <v/>
      </c>
      <c r="C9" s="152"/>
      <c r="D9" s="152"/>
      <c r="E9" s="152"/>
      <c r="F9" s="153"/>
      <c r="G9" s="154">
        <f ca="1">IFERROR(NOW()-F9,"")</f>
        <v>45956.786454050925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45956.786454050925</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45956.786454050925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45956.786454050925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45956.786454050925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45956.786454050925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45956.786454050925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45956.786454050925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45956.786454050925</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45956.786454050925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45956.786454050925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45956.786454050925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45956.786454050925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45956.786454050925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45956.786454050925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45956.786454050925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45956.786454050925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45956.786454050925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45956.786454050925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45956.786454050925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45956.786454050925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45956.786454050925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45956.786454050925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45956.786454050925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45956.786454050925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45956.786454050925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45956.786454050925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45956.786454050925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45956.786454050925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45956.786454050925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45956.786454050925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45956.786454050925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45956.786454050925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45956.786454050925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45956.786454050925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45956.786454050925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45956.786454050925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45956.786454050925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45956.786454050925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45956.786454050925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45956.786454050925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45956.786454050925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45956.786454050925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45956.786454050925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45956.786454050925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45956.786454050925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45956.786454050925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45956.786454050925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45956.786454050925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45956.786454050925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45956.786454050925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45956.786454050925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45956.786454050925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45956.786454050925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45956.786454050925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45956.786454050925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45956.786454050925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45956.786454050925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45956.786454050925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45956.786454050925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45956.786454050925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45956.786454050925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45956.786454050925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45956.786454050925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45956.786454050925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45956.786454050925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45956.786454050925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45956.786454050925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45956.786454050925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45956.786454050925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45956.786454050925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45956.786454050925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45956.786454050925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45956.786454050925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45956.786454050925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45956.786454050925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45956.786454050925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45956.786454050925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45956.786454050925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45956.786454050925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45956.786454050925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45956.786454050925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45956.786454050925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45956.786454050925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45956.786454050925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45956.786454050925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45956.786454050925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45956.786454050925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45956.786454050925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45956.786454050925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45956.786454050925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45956.786454050925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45956.786454050925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45956.786454050925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45956.786454050925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45956.786454050925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45956.786454050925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45956.786454050925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45956.786454050925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45956.786454050925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45956.786454050925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45956.786454050925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45956.786454050925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45956.786454050925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45956.786454050925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45956.786454050925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45956.786454050925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45956.786454050925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45956.786454050925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45956.786454050925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45956.786454050925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45956.786454050925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45956.786454050925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45956.786454050925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45956.786454050925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45956.786454050925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45956.786454050925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45956.786454050925</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45956.786454050925</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45956.786454050925</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45956.786454050925</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45956.786454050925</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45956.786454050925</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45956.786454050925</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45956.786454050925</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45956.786454050925</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45956.786454050925</v>
      </c>
      <c r="H135" s="153"/>
      <c r="I135" s="152" t="str">
        <f>IFERROR(VLOOKUP(D135,DB!A:F,6,0),"")</f>
        <v/>
      </c>
      <c r="J135" s="152" t="str">
        <f>IFERROR(VLOOKUP(D135,DB!A:G,7,0),"")</f>
        <v/>
      </c>
      <c r="K135" s="152"/>
      <c r="L135" s="152" t="str">
        <f>IFERROR(VLOOKUP(D135,DB!A:I,9,0),"")</f>
        <v/>
      </c>
    </row>
    <row r="136" spans="1:12" ht="15">
      <c r="A136" s="158"/>
      <c r="B136" s="158" t="str">
        <f>IFERROR(VLOOKUP(D136,DB!A:K,11,0),"")</f>
        <v/>
      </c>
      <c r="C136" s="158"/>
      <c r="D136" s="158"/>
      <c r="E136" s="158"/>
      <c r="F136" s="159"/>
      <c r="G136" s="160">
        <f ca="1">IFERROR(NOW()-F136,"")</f>
        <v>45956.786454050925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45956.786454050925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45956.786454050925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45956.786454050925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45956.786454050925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45956.786454050925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45956.786454050925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45956.786454050925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45956.786454050925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45956.786454050925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45956.786454050925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45956.786454050925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45956.786454050925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45956.786454050925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45956.786454050925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45956.786454050925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45956.786454050925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45956.786454050925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45956.786454050925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45956.786454050925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45956.786454050925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45956.786454050925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45956.786454050925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45956.786454050925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45956.786454050925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45956.786454050925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45956.786454050925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45956.786454050925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45956.786454050925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45956.786454050925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45956.786454050925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45956.786454050925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45956.786454050925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45956.786454050925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45956.786454050925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45956.786454050925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45956.786454050925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45956.786454050925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45956.786454050925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45956.786454050925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45956.786454050925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45956.786454050925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45956.786454050925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45956.786454050925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45956.786454050925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45956.786454050925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45956.786454050925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45956.786454050925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45956.786454050925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45956.786454050925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45956.786454050925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45956.786454050925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45956.786454050925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45956.786454050925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45956.786454050925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45956.786454050925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45956.786454050925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45956.786454050925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45956.786454050925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45956.786454050925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45956.786454050925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45956.786454050925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45956.786454050925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45956.786454050925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45956.786454050925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45956.786454050925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45956.786454050925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45956.786454050925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45956.786454050925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45956.786454050925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45956.786454050925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45956.786454050925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45956.786454050925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45956.786454050925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45956.786454050925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45956.786454050925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45956.786454050925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45956.786454050925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45956.786454050925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45956.786454050925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45956.786454050925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45956.786454050925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45956.786454050925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45956.786454050925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45956.786454050925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45956.786454050925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45956.786454050925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45956.786454050925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45956.786454050925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45956.786454050925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45956.786454050925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45956.786454050925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45956.786454050925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45956.786454050925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45956.786454050925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45956.786454050925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45956.786454050925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45956.786454050925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45956.786454050925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45956.786454050925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45956.786454050925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45956.786454050925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45956.786454050925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45956.786454050925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45956.786454050925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45956.786454050925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45956.786454050925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45956.786454050925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45956.786454050925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45956.786454050925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45956.786454050925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45956.786454050925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45956.786454050925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45956.786454050925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45956.786454050925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45956.786454050925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45956.786454050925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45956.786454050925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45956.786454050925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45956.786454050925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45956.786454050925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45956.786454050925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45956.786454050925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45956.786454050925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45956.786454050925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45956.786454050925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45956.786454050925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45956.786454050925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45956.786454050925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45956.786454050925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45956.786454050925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45956.786454050925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45956.786454050925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45956.786454050925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45956.786454050925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45956.786454050925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45956.786454050925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45956.786454050925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45956.786454050925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45956.786454050925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45956.786454050925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45956.786454050925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45956.786454050925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45956.786454050925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45956.786454050925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45956.786454050925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45956.786454050925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45956.786454050925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45956.786454050925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45956.786454050925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45956.786454050925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45956.786454050925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45956.786454050925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45956.786454050925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45956.786454050925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45956.786454050925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45956.786454050925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45956.786454050925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45956.786454050925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45956.786454050925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45956.786454050925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45956.786454050925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45956.786454050925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45956.786454050925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45956.786454050925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45956.786454050925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45956.786454050925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45956.786454050925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45956.786454050925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45956.786454050925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45956.786454050925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45956.786454050925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45956.786454050925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45956.786454050925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45956.786454050925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45956.786454050925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45956.786454050925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45956.786454050925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45956.786454050925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45956.786454050925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45956.786454050925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45956.786454050925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45956.786454050925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45956.786454050925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45956.786454050925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45956.786454050925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45956.786454050925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45956.786454050925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45956.786454050925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45956.786454050925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45956.786454050925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45956.786454050925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45956.786454050925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45956.786454050925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45956.786454050925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45956.786454050925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45956.786454050925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45956.786454050925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45956.786454050925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45956.786454050925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45956.786454050925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45956.786454050925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45956.786454050925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45956.786454050925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45956.786454050925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45956.786454050925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45956.786454050925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45956.786454050925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45956.786454050925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45956.786454050925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45956.786454050925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45956.786454050925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45956.786454050925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45956.786454050925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45956.786454050925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45956.786454050925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45956.786454050925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45956.786454050925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45956.786454050925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45956.786454050925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45956.786454050925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45956.786454050925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45956.786454050925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45956.786454050925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45956.786454050925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45956.786454050925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45956.786454050925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45956.786454050925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45956.786454050925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45956.786454050925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45956.786454050925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45956.786454050925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45956.786454050925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45956.786454050925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45956.786454050925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45956.786454050925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45956.786454050925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45956.786454050925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45956.786454050925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45956.786454050925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45956.786454050925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45956.786454050925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45956.786454050925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45956.786454050925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45956.786454050925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45956.786454050925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45956.786454050925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45956.786454050925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45956.786454050925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45956.786454050925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45956.786454050925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45956.786454050925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45956.786454050925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45956.786454050925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45956.786454050925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45956.786454050925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45956.786454050925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45956.786454050925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45956.786454050925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45956.786454050925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45956.786454050925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45956.786454050925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45956.786454050925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45956.786454050925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45956.786454050925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45956.786454050925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45956.786454050925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45956.786454050925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45956.786454050925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45956.786454050925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45956.786454050925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45956.786454050925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45956.786454050925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45956.786454050925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45956.786454050925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45956.786454050925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45956.786454050925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45956.786454050925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45956.786454050925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45956.786454050925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45956.786454050925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45956.786454050925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45956.786454050925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45956.786454050925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45956.786454050925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45956.786454050925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45956.786454050925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45956.786454050925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45956.786454050925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45956.786454050925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45956.786454050925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45956.786454050925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45956.786454050925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45956.786454050925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45956.786454050925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45956.786454050925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45956.786454050925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45956.786454050925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45956.786454050925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45956.786454050925</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45956.786454050925</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45956.786454050925</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45956.786454050925</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45956.786454050925</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45956.786454050925</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45956.786454050925</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45956.786454050925</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45956.786454050925</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45956.786454050925</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45956.786454050925</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45956.786454050925</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45956.786454050925</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45956.786454050925</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45956.786454050925</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45956.786454050925</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45956.786454050925</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45956.786454050925</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45956.786454050925</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45956.786454050925</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45956.786454050925</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45956.786454050925</v>
      </c>
      <c r="H456" s="159"/>
      <c r="I456" s="158" t="str">
        <f>IFERROR(VLOOKUP(D456,DB!A:F,6,0),"")</f>
        <v/>
      </c>
      <c r="J456" s="158" t="str">
        <f>IFERROR(VLOOKUP(D456,DB!A:G,7,0),"")</f>
        <v/>
      </c>
      <c r="K456" s="158"/>
      <c r="L456" s="158" t="str">
        <f>IFERROR(VLOOKUP(D456,DB!A:I,9,0),"")</f>
        <v/>
      </c>
    </row>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6" ht="15"/>
    <row r="567" ht="15"/>
    <row r="569" ht="15"/>
    <row r="570" ht="15"/>
    <row r="571" ht="15"/>
    <row r="572" ht="15"/>
    <row r="574" ht="15"/>
    <row r="575" ht="15"/>
    <row r="582" ht="15"/>
    <row r="583" ht="15"/>
    <row r="584" ht="15"/>
    <row r="585" ht="15"/>
    <row r="586" ht="15"/>
    <row r="587" ht="15"/>
    <row r="590" ht="15"/>
    <row r="591" ht="15"/>
    <row r="592" ht="15"/>
    <row r="593" ht="15"/>
    <row r="594" ht="15"/>
    <row r="595" ht="15"/>
    <row r="596" ht="15"/>
    <row r="597" ht="15"/>
    <row r="598" ht="15"/>
    <row r="599" ht="15"/>
    <row r="600" ht="15"/>
    <row r="601"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7" ht="15"/>
    <row r="658" ht="15"/>
    <row r="695" ht="15"/>
    <row r="696" ht="15"/>
    <row r="697" ht="15"/>
    <row r="698" ht="15"/>
    <row r="699" ht="15"/>
    <row r="700" ht="15"/>
    <row r="701" ht="15"/>
    <row r="702" ht="15"/>
    <row r="703" ht="15"/>
    <row r="704"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5" ht="15"/>
    <row r="786" ht="15"/>
    <row r="787" ht="15"/>
    <row r="789" ht="15"/>
    <row r="790"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3" ht="15"/>
    <row r="824" ht="15"/>
    <row r="994" ht="15"/>
    <row r="995" ht="15"/>
    <row r="996" ht="15"/>
    <row r="997" ht="15"/>
    <row r="998" ht="15"/>
    <row r="999" ht="15"/>
    <row r="1005" ht="15"/>
    <row r="1006" ht="15"/>
    <row r="1007" ht="15"/>
    <row r="1008" ht="15"/>
    <row r="1009" ht="15"/>
    <row r="1010" ht="15"/>
    <row r="1011"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2" ht="15"/>
    <row r="1063" ht="15"/>
    <row r="1069" ht="15"/>
    <row r="1070" ht="15"/>
    <row r="1072" ht="15"/>
    <row r="1073" ht="15"/>
    <row r="1074" ht="15"/>
    <row r="1075" ht="15"/>
    <row r="1076" ht="15"/>
    <row r="1077" ht="15"/>
    <row r="1078" ht="15"/>
    <row r="1080" ht="15"/>
    <row r="1081" ht="15"/>
    <row r="1082"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1" ht="15"/>
    <row r="1152" ht="15"/>
    <row r="1153" ht="15"/>
    <row r="1154" ht="15"/>
    <row r="1155" ht="15"/>
    <row r="1156" ht="15"/>
    <row r="1157" ht="15"/>
    <row r="1158" ht="15"/>
    <row r="1159" ht="15"/>
    <row r="1160" ht="15"/>
    <row r="1161" ht="15"/>
    <row r="1162" ht="15"/>
    <row r="1163" ht="15"/>
    <row r="1164" ht="15"/>
    <row r="1166" ht="15"/>
    <row r="1167" ht="15"/>
    <row r="1168" ht="15"/>
    <row r="1169" ht="15"/>
    <row r="1170" ht="15"/>
    <row r="1171" ht="15"/>
    <row r="1172" ht="15"/>
    <row r="1173" ht="15"/>
    <row r="1174" ht="15"/>
    <row r="1175" ht="15"/>
    <row r="1176" ht="15"/>
    <row r="1177" ht="15"/>
    <row r="1180" ht="15"/>
    <row r="1181" ht="15"/>
    <row r="1182" ht="15"/>
    <row r="1183" ht="15"/>
    <row r="1184" ht="15"/>
    <row r="1185" ht="15"/>
    <row r="1186" ht="15"/>
    <row r="1188" ht="15"/>
    <row r="1189" ht="15"/>
    <row r="1190" ht="15"/>
    <row r="1191" ht="15"/>
    <row r="1192" ht="15"/>
    <row r="1193" ht="15"/>
    <row r="1194" ht="15"/>
    <row r="1195" ht="15"/>
    <row r="1196" ht="15"/>
    <row r="1197" ht="15"/>
    <row r="1198" ht="15"/>
    <row r="1200" ht="15"/>
    <row r="1201" ht="15"/>
    <row r="1202" ht="15"/>
    <row r="1203" ht="15"/>
    <row r="1204" ht="15"/>
    <row r="1205" ht="15"/>
    <row r="1206" ht="15"/>
    <row r="1207" ht="15"/>
    <row r="1208" ht="15"/>
    <row r="1209" ht="15"/>
    <row r="1217" ht="15"/>
    <row r="1218" ht="15"/>
    <row r="1221" ht="15"/>
    <row r="1222" ht="15"/>
    <row r="1223" ht="15"/>
    <row r="1224" ht="15"/>
    <row r="1225" ht="15"/>
    <row r="1226" ht="15"/>
    <row r="1227" ht="15"/>
    <row r="1228" ht="15"/>
    <row r="1231" ht="15"/>
    <row r="1232" ht="15"/>
    <row r="1233" ht="15"/>
    <row r="1234" ht="15"/>
    <row r="1235" ht="15"/>
    <row r="1236" ht="15"/>
    <row r="1237" ht="15"/>
    <row r="1238" ht="15"/>
    <row r="1239" ht="15"/>
    <row r="1240" ht="15"/>
    <row r="1241" ht="15"/>
    <row r="1242" ht="15"/>
    <row r="1244" ht="15"/>
    <row r="1245" ht="15"/>
    <row r="1246" ht="15"/>
    <row r="1249" ht="15"/>
    <row r="1251" ht="15"/>
    <row r="1253" ht="15"/>
    <row r="1256" ht="15"/>
    <row r="1257" ht="15"/>
    <row r="1258" ht="15"/>
    <row r="1260" ht="15"/>
    <row r="1262" ht="15"/>
    <row r="1263" ht="15"/>
    <row r="1264" ht="15"/>
    <row r="1265" ht="15"/>
    <row r="1266" ht="15"/>
    <row r="1268" ht="15"/>
    <row r="1269" ht="15"/>
    <row r="1270" ht="15"/>
    <row r="1271" ht="15"/>
    <row r="1273" ht="15"/>
    <row r="1275" ht="15"/>
    <row r="1276" ht="15"/>
    <row r="1278" ht="15"/>
    <row r="1279" ht="15"/>
    <row r="1280" ht="15"/>
    <row r="1281" ht="15"/>
    <row r="1283" ht="15"/>
    <row r="1285" ht="15"/>
    <row r="1286" ht="15"/>
    <row r="1287" ht="15"/>
    <row r="1288" ht="15"/>
    <row r="1290" ht="15"/>
    <row r="1291" ht="15"/>
    <row r="1292" ht="15"/>
    <row r="1293" ht="15"/>
    <row r="1294" ht="15"/>
    <row r="1295" ht="15"/>
    <row r="1296" ht="15"/>
    <row r="1299" ht="15"/>
    <row r="1301" ht="15"/>
    <row r="1302" ht="15"/>
    <row r="1303" ht="15"/>
    <row r="1304" ht="15"/>
    <row r="1305" ht="15"/>
    <row r="1306" ht="15"/>
    <row r="1307" ht="15"/>
  </sheetData>
  <dataValidations count="2">
    <dataValidation allowBlank="1" showInputMessage="1" showErrorMessage="1" sqref="E1" xr:uid="{920C6338-E771-4DAE-8C89-92A9093EA4DE}"/>
    <dataValidation type="list" allowBlank="1" showInputMessage="1" showErrorMessage="1" sqref="E2:E45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3"/>
  <sheetViews>
    <sheetView tabSelected="1" workbookViewId="0">
      <selection activeCell="J7" sqref="J7"/>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39102</v>
      </c>
      <c r="B2" s="103" t="str">
        <f>IFERROR(VLOOKUP(D2,DB!A:K,11,0),"")</f>
        <v>R6</v>
      </c>
      <c r="C2" s="105">
        <v>1</v>
      </c>
      <c r="D2" s="103" t="s">
        <v>38564</v>
      </c>
      <c r="E2" s="106" t="s">
        <v>38998</v>
      </c>
      <c r="F2" s="107"/>
      <c r="G2" s="77">
        <f ca="1">IFERROR(NOW()-F2,"-")</f>
        <v>45956.786454050925</v>
      </c>
      <c r="H2" s="107">
        <v>45956.092986111114</v>
      </c>
      <c r="I2" s="103" t="str">
        <f>IFERROR(VLOOKUP(D2,DB!A:F,6,0),"")</f>
        <v>Generator-SG</v>
      </c>
      <c r="J2" s="102" t="str">
        <f>IFERROR(VLOOKUP(D2,DB!A:G,7,0),"")</f>
        <v>Vandalized</v>
      </c>
      <c r="K2" s="108" t="s">
        <v>39103</v>
      </c>
      <c r="L2" s="109" t="str">
        <f>IFERROR(VLOOKUP(D2,DB!A:I,9,0),"")</f>
        <v>Latis</v>
      </c>
    </row>
    <row r="3" spans="1:16383" ht="31.5" customHeight="1">
      <c r="A3" s="104"/>
      <c r="B3" s="103" t="str">
        <f>IFERROR(VLOOKUP(D3,DB!A:K,11,0),"")</f>
        <v/>
      </c>
      <c r="C3" s="105"/>
      <c r="D3" s="103"/>
      <c r="E3" s="106"/>
      <c r="F3" s="107"/>
      <c r="G3" s="77">
        <f ca="1">IFERROR(NOW()-F3,"-")</f>
        <v>45956.786454050925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45956.786454050925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45956.786454050925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45956.786454050925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45956.786454050925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45956.786454050925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45956.786454050925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45956.786454050925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45956.786454050925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45956.786454050925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45956.786454050925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45956.786454050925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45956.786454050925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45956.786454050925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45956.786454050925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45956.786454050925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45956.786454050925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45956.786454050925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45956.786454050925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45956.786454050925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45956.786454050925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45956.786454050925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45956.786454050925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45956.786454050925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45956.786454050925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45956.786454050925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45956.786454050925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45956.786454050925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45956.786454050925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45956.786454050925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45956.786454050925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45956.786454050925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45956.786454050925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45956.786454050925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45956.786454050925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45956.786454050925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45956.786454050925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45956.786454050925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45956.786454050925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45956.786454050925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45956.786454050925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45956.786454050925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45956.786454050925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45956.786454050925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45956.786454050925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45956.786454050925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45956.786454050925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45956.786454050925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45956.786454050925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45956.786454050925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45956.786454050925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45956.786454050925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45956.786454050925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45956.786454050925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45956.786454050925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45956.786454050925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45956.786454050925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45956.786454050925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45956.786454050925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45956.786454050925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45956.786454050925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45956.786454050925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45956.786454050925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45956.786454050925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45956.786454050925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45956.786454050925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45956.786454050925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45956.786454050925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45956.786454050925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45956.786454050925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45956.786454050925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45956.786454050925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45956.786454050925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45956.786454050925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45956.786454050925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45956.786454050925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45956.786454050925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45956.786454050925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45956.786454050925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45956.786454050925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45956.786454050925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45956.786454050925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45956.786454050925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45956.786454050925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45956.786454050925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45956.786454050925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45956.786454050925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45956.786454050925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45956.786454050925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45956.786454050925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45956.786454050925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45956.786454050925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45956.786454050925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45956.786454050925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45956.786454050925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45956.786454050925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45956.786454050925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45956.786454050925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45956.786454050925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45956.786454050925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45956.786454050925</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45956.786454050925</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45956.786454050925</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45956.786454050925</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45956.786454050925</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45956.786454050925</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45956.786454050925</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45956.786454050925</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45956.786454050925</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45956.786454050925</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45956.786454050925</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45956.786454050925</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45956.786454050925</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45956.786454050925</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45956.786454050925</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45956.786454050925</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45956.786454050925</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45956.786454050925</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45956.786454050925</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45956.786454050925</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45956.786454050925</v>
      </c>
      <c r="H123" s="107"/>
      <c r="I123" s="103" t="str">
        <f>IFERROR(VLOOKUP(D123,DB!A:F,6,0),"")</f>
        <v/>
      </c>
      <c r="J123" s="102" t="str">
        <f>IFERROR(VLOOKUP(D123,DB!A:G,7,0),"")</f>
        <v/>
      </c>
      <c r="K123" s="108"/>
      <c r="L123" s="109" t="str">
        <f>IFERROR(VLOOKUP(D123,DB!A:I,9,0),"")</f>
        <v/>
      </c>
    </row>
  </sheetData>
  <dataValidations count="2">
    <dataValidation allowBlank="1" showInputMessage="1" showErrorMessage="1" sqref="E1" xr:uid="{380493DB-286A-4683-AF55-C78F04945A49}"/>
    <dataValidation type="list" allowBlank="1" showInputMessage="1" showErrorMessage="1" sqref="E2:E12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2025-10-26T15:52:39Z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