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79" documentId="120_S{2AC9BD13-BADA-5192-A53E-5A8FF88502F6}" xr6:coauthVersionLast="47" xr6:coauthVersionMax="47" xr10:uidLastSave="{FD70885A-F4D7-4FF9-9E12-12EF52B97E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<sst xmlns="http://schemas.openxmlformats.org/spreadsheetml/2006/main" count="181523" uniqueCount="39138">
  <si>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</si>
  <si>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</si>
  <si>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</si>
  <si>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</si>
  <si>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</si>
  <si>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</si>
  <si>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</si>
  <si>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</si>
  <si>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</si>
  <si>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</si>
  <si>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</si>
  <si>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</si>
  <si>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</si>
  <si>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</si>
  <si>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</si>
  <si>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</si>
  <si>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</si>
  <si>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</si>
  <si>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</si>
  <si>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</si>
  <si>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</si>
  <si>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</si>
  <si>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</si>
  <si>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</si>
  <si>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</si>
  <si>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</si>
  <si>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</si>
  <si>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</si>
  <si>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</si>
  <si>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</si>
  <si>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</si>
  <si>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</si>
  <si>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</si>
  <si>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</si>
  <si>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</si>
  <si>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</si>
  <si>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</si>
  <si>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</si>
  <si>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</si>
  <si>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</si>
  <si>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</si>
  <si>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</si>
  <si>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</si>
  <si>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</si>
  <si>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</si>
  <si>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</si>
  <si>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</si>
  <si>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</si>
  <si>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</si>
  <si>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</si>
  <si>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</si>
  <si>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</si>
  <si>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</si>
  <si>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</si>
  <si>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</si>
  <si>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</si>
  <si>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</si>
  <si>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</si>
  <si>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</si>
  <si>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</si>
  <si>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</si>
  <si>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</si>
  <si>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</si>
  <si>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</si>
  <si>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</si>
  <si>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</si>
  <si>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</si>
  <si>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</si>
  <si>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</si>
  <si>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</si>
  <si>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</si>
  <si>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</si>
  <si>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</si>
  <si>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</si>
  <si>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</si>
  <si>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</si>
  <si>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</si>
  <si>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</si>
  <si>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</si>
  <si>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</si>
  <si>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</si>
  <si>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</si>
  <si>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</si>
  <si>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</si>
  <si>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</si>
  <si>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</si>
  <si>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</si>
  <si>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</si>
  <si>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</si>
  <si>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</si>
  <si>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</si>
  <si>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</si>
  <si>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</si>
  <si>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</si>
  <si>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</si>
  <si>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</si>
  <si>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</si>
  <si>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</si>
  <si>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</si>
  <si>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</si>
  <si>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</si>
  <si>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</si>
  <si>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</si>
  <si>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</si>
  <si>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</si>
  <si>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</si>
  <si>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</si>
  <si>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</si>
  <si>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</si>
  <si>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</si>
  <si>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</si>
  <si>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</si>
  <si>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</si>
  <si>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</si>
  <si>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</si>
  <si>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</si>
  <si>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</si>
  <si>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</si>
  <si>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</si>
  <si>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</si>
  <si>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</si>
  <si>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</si>
  <si>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</si>
  <si>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</si>
  <si>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</si>
  <si>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</si>
  <si>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</si>
  <si>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</si>
  <si>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</si>
  <si>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</si>
  <si>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</si>
  <si>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</si>
  <si>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</si>
  <si>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</si>
  <si>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</si>
  <si>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</si>
  <si>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</si>
  <si>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</si>
  <si>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</si>
  <si>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</si>
  <si>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</si>
  <si>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</si>
  <si>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</si>
  <si>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</si>
  <si>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</si>
  <si>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</si>
  <si>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</si>
  <si>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</si>
  <si>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</si>
  <si>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</si>
  <si>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</si>
  <si>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</si>
  <si>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</si>
  <si>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</si>
  <si>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</si>
  <si>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</si>
  <si>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</si>
  <si>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</si>
  <si>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</si>
  <si>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</si>
  <si>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</si>
  <si>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</si>
  <si>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</si>
  <si>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</si>
  <si>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</si>
  <si>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</si>
  <si>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</si>
  <si>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</si>
  <si>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</si>
  <si>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</si>
  <si>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</si>
  <si>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</si>
  <si>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</si>
  <si>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</si>
  <si>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</si>
  <si>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</si>
  <si>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</si>
  <si>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</si>
  <si>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</si>
  <si>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</si>
  <si>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</si>
  <si>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</si>
  <si>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</si>
  <si>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</si>
  <si>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</si>
  <si>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</si>
  <si>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</si>
  <si>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</si>
  <si>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</si>
  <si>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</si>
  <si>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</si>
  <si>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</si>
  <si>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</si>
  <si>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</si>
  <si>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</si>
  <si>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</si>
  <si>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</si>
  <si>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</si>
  <si>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</si>
  <si>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</si>
  <si>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</si>
  <si>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</si>
  <si>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</si>
  <si>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</si>
  <si>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</si>
  <si>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</si>
  <si>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</si>
  <si>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</si>
  <si>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</si>
  <si>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</si>
  <si>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</si>
  <si>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</si>
  <si>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</si>
  <si>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</si>
  <si>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</si>
  <si>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</si>
  <si>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</si>
  <si>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</si>
  <si>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</si>
  <si>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</si>
  <si>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</si>
  <si>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</si>
  <si>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</si>
  <si>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</si>
  <si>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</si>
  <si>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</si>
  <si>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</si>
  <si>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</si>
  <si>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</si>
  <si>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</si>
  <si>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</si>
  <si>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</si>
  <si>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</si>
  <si>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</si>
  <si>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</si>
  <si>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</si>
  <si>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</si>
  <si>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</si>
  <si>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</si>
  <si>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</si>
  <si>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</si>
  <si>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</si>
  <si>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</si>
  <si>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</si>
  <si>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</si>
  <si>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</si>
  <si>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</si>
  <si>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</si>
  <si>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</si>
  <si>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</si>
  <si>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</si>
  <si>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</si>
  <si>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</si>
  <si>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</si>
  <si>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</si>
  <si>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</si>
  <si>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</si>
  <si>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</si>
  <si>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</si>
  <si>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</si>
  <si>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</si>
  <si>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</si>
  <si>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</si>
  <si>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</si>
  <si>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</si>
  <si>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</si>
  <si>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</si>
  <si>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</si>
  <si>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</si>
  <si>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</si>
  <si>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</si>
  <si>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</si>
  <si>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</si>
  <si>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</si>
  <si>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</si>
  <si>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</si>
  <si>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</si>
  <si>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</si>
  <si>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</si>
  <si>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</si>
  <si>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</si>
  <si>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</si>
  <si>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</si>
  <si>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</si>
  <si>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</si>
  <si>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</si>
  <si>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</si>
  <si>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</si>
  <si>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</si>
  <si>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</si>
  <si>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</si>
  <si>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</si>
  <si>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</si>
  <si>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</si>
  <si>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</si>
  <si>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</si>
  <si>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</si>
  <si>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</si>
  <si>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</si>
  <si>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</si>
  <si>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</si>
  <si>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</si>
  <si>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</si>
  <si>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</si>
  <si>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</si>
  <si>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</si>
  <si>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</si>
  <si>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</si>
  <si>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</si>
  <si>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</si>
  <si>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</si>
  <si>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</si>
  <si>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</si>
  <si>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</si>
  <si>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</si>
  <si>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</si>
  <si>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</si>
  <si>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</si>
  <si>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</si>
  <si>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</si>
  <si>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</si>
  <si>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</si>
  <si>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</si>
  <si>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</si>
  <si>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</si>
  <si>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</si>
  <si>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</si>
  <si>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</si>
  <si>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</si>
  <si>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</si>
  <si>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</si>
  <si>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</si>
  <si>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</si>
  <si>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</si>
  <si>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</si>
  <si>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</si>
  <si>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</si>
  <si>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</si>
  <si>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</si>
  <si>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</si>
  <si>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</si>
  <si>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</si>
  <si>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</si>
  <si>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</si>
  <si>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</si>
  <si>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</si>
  <si>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</si>
  <si>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</si>
  <si>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</si>
  <si>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</si>
  <si>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</si>
  <si>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</si>
  <si>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</si>
  <si>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</si>
  <si>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</si>
  <si>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</si>
  <si>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</si>
  <si>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</si>
  <si>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</si>
  <si>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</si>
  <si>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</si>
  <si>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</si>
  <si>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</si>
  <si>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</si>
  <si>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</si>
  <si>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</si>
  <si>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</si>
  <si>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</si>
  <si>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</si>
  <si>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</si>
  <si>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</si>
  <si>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</si>
  <si>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</si>
  <si>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</si>
  <si>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</si>
  <si>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</si>
  <si>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</si>
  <si>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</si>
  <si>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</si>
  <si>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</si>
  <si>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</si>
  <si>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</si>
  <si>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</si>
  <si>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</si>
  <si>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</si>
  <si>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</si>
  <si>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</si>
  <si>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</si>
  <si>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</si>
  <si>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</si>
  <si>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</si>
  <si>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</si>
  <si>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</si>
  <si>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</si>
  <si>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</si>
  <si>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</si>
  <si>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</si>
  <si>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</si>
  <si>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</si>
  <si>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</si>
  <si>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</si>
  <si>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</si>
  <si>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</si>
  <si>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</si>
  <si>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</si>
  <si>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</si>
  <si>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</si>
  <si>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</si>
  <si>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</si>
  <si>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</si>
  <si>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</si>
  <si>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</si>
  <si>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</si>
  <si>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</si>
  <si>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</si>
  <si>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</si>
  <si>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</si>
  <si>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</si>
  <si>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</si>
  <si>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</si>
  <si>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</si>
  <si>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</si>
  <si>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</si>
  <si>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</si>
  <si>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</si>
  <si>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</si>
  <si>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</si>
  <si>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</si>
  <si>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</si>
  <si>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</si>
  <si>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</si>
  <si>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</si>
  <si>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</si>
  <si>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</si>
  <si>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</si>
  <si>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</si>
  <si>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</si>
  <si>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</si>
  <si>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</si>
  <si>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</si>
  <si>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</si>
  <si>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</si>
  <si>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</si>
  <si>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</si>
  <si>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</si>
  <si>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</si>
  <si>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</si>
  <si>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</si>
  <si>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</si>
  <si>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</si>
  <si>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</si>
  <si>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</si>
  <si>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</si>
  <si>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</si>
  <si>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</si>
  <si>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</si>
  <si>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</si>
  <si>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</si>
  <si>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</si>
  <si>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</si>
  <si>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</si>
  <si>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</si>
  <si>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</si>
  <si>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</si>
  <si>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</si>
  <si>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</si>
  <si>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</si>
  <si>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</si>
  <si>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</si>
  <si>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</si>
  <si>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</si>
  <si>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</si>
  <si>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</si>
  <si>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</si>
  <si>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</si>
  <si>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</si>
  <si>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</si>
  <si>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</si>
  <si>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</si>
  <si>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</si>
  <si>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</si>
  <si>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</si>
  <si>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</si>
  <si>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</si>
  <si>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</si>
  <si>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</si>
  <si>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</si>
  <si>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</si>
  <si>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</si>
  <si>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</si>
  <si>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</si>
  <si>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</si>
  <si>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</si>
  <si>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</si>
  <si>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</si>
  <si>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</si>
  <si>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</si>
  <si>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</si>
  <si>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</si>
  <si>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</si>
  <si>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</si>
  <si>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</si>
  <si>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</si>
  <si>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</si>
  <si>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</si>
  <si>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</si>
  <si>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</si>
  <si>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</si>
  <si>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</si>
  <si>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</si>
  <si>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</si>
  <si>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</si>
  <si>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</si>
  <si>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</si>
  <si>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</si>
  <si>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</si>
  <si>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</si>
  <si>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</si>
  <si>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</si>
  <si>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</si>
  <si>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</si>
  <si>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</si>
  <si>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</si>
  <si>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</si>
  <si>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</si>
  <si>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</si>
  <si>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</si>
  <si>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</si>
  <si>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</si>
  <si>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</si>
  <si>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</si>
  <si>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</si>
  <si>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</si>
  <si>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</si>
  <si>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</si>
  <si>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</si>
  <si>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</si>
  <si>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</si>
  <si>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</si>
  <si>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</si>
  <si>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</si>
  <si>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</si>
  <si>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</si>
  <si>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</si>
  <si>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</si>
  <si>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</si>
  <si>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</si>
  <si>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</si>
  <si>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</si>
  <si>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</si>
  <si>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</si>
  <si>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</si>
  <si>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</si>
  <si>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</si>
  <si>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</si>
  <si>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</si>
  <si>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</si>
  <si>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</si>
  <si>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</si>
  <si>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</si>
  <si>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</si>
  <si>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</si>
  <si>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</si>
  <si>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</si>
  <si>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</si>
  <si>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</si>
  <si>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</si>
  <si>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</si>
  <si>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</si>
  <si>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</si>
  <si>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</si>
  <si>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</si>
  <si>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</si>
  <si>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</si>
  <si>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</si>
  <si>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</si>
  <si>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</si>
  <si>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</si>
  <si>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</si>
  <si>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</si>
  <si>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</si>
  <si>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</si>
  <si>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</si>
  <si>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</si>
  <si>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</si>
  <si>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</si>
  <si>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</si>
  <si>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</si>
  <si>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</si>
  <si>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</si>
  <si>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</si>
  <si>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</si>
  <si>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</si>
  <si>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</si>
  <si>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</si>
  <si>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</si>
  <si>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</si>
  <si>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</si>
  <si>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</si>
  <si>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</si>
  <si>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</si>
  <si>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</si>
  <si>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</si>
  <si>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</si>
  <si>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</si>
  <si>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</si>
  <si>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</si>
  <si>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</si>
  <si>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</si>
  <si>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</si>
  <si>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</si>
  <si>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</si>
  <si>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</si>
  <si>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</si>
  <si>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</si>
  <si>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</si>
  <si>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</si>
  <si>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</si>
  <si>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</si>
  <si>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</si>
  <si>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</si>
  <si>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</si>
  <si>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</si>
  <si>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</si>
  <si>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</si>
  <si>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</si>
  <si>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</si>
  <si>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</si>
  <si>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</si>
  <si>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</si>
  <si>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</si>
  <si>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</si>
  <si>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</si>
  <si>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</si>
  <si>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</si>
  <si>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</si>
  <si>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</si>
  <si>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</si>
  <si>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</si>
  <si>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</si>
  <si>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</si>
  <si>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</si>
  <si>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</si>
  <si>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</si>
  <si>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</si>
  <si>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</si>
  <si>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</si>
  <si>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</si>
  <si>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</si>
  <si>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</si>
  <si>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</si>
  <si>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</si>
  <si>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</si>
  <si>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</si>
  <si>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</si>
  <si>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</si>
  <si>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</si>
  <si>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</si>
  <si>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</si>
  <si>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</si>
  <si>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</si>
  <si>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</si>
  <si>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</si>
  <si>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</si>
  <si>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</si>
  <si>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</si>
  <si>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</si>
  <si>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</si>
  <si>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</si>
  <si>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</si>
  <si>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</si>
  <si>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</si>
  <si>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</si>
  <si>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</si>
  <si>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</si>
  <si>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</si>
  <si>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</si>
  <si>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</si>
  <si>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</si>
  <si>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</si>
  <si>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</si>
  <si>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</si>
  <si>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</si>
  <si>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</si>
  <si>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</si>
  <si>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</si>
  <si>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</si>
  <si>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</si>
  <si>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</si>
  <si>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</si>
  <si>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</si>
  <si>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</si>
  <si>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</si>
  <si>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</si>
  <si>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</si>
  <si>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</si>
  <si>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</si>
  <si>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</si>
  <si>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</si>
  <si>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</si>
  <si>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</si>
  <si>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</si>
  <si>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</si>
  <si>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</si>
  <si>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</si>
  <si>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</si>
  <si>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</si>
  <si>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</si>
  <si>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</si>
  <si>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</si>
  <si>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</si>
  <si>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</si>
  <si>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</si>
  <si>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</si>
  <si>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</si>
  <si>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</si>
  <si>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</si>
  <si>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</si>
  <si>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</si>
  <si>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</si>
  <si>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</si>
  <si>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</si>
  <si>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</si>
  <si>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</si>
  <si>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</si>
  <si>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</si>
  <si>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</si>
  <si>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</si>
  <si>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</si>
  <si>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</si>
  <si>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</si>
  <si>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</si>
  <si>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</si>
  <si>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</si>
  <si>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</si>
  <si>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</si>
  <si>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</si>
  <si>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</si>
  <si>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</si>
  <si>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</si>
  <si>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</si>
  <si>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</si>
  <si>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</si>
  <si>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</si>
  <si>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</si>
  <si>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</si>
  <si>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</si>
  <si>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</si>
  <si>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</si>
  <si>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</si>
  <si>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</si>
  <si>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</si>
  <si>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</si>
  <si>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</si>
  <si>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</si>
  <si>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</si>
  <si>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</si>
  <si>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</si>
  <si>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</si>
  <si>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</si>
  <si>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</si>
  <si>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</si>
  <si>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</si>
  <si>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</si>
  <si>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</si>
  <si>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</si>
  <si>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</si>
  <si>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</si>
  <si>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</si>
  <si>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</si>
  <si>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</si>
  <si>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</si>
  <si>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</si>
  <si>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</si>
  <si>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</si>
  <si>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</si>
  <si>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</si>
  <si>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</si>
  <si>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</si>
  <si>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</si>
  <si>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</si>
  <si>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</si>
  <si>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</si>
  <si>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</si>
  <si>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</si>
  <si>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</si>
  <si>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</si>
  <si>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</si>
  <si>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</si>
  <si>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</si>
  <si>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</si>
  <si>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</si>
  <si>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</si>
  <si>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</si>
  <si>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</si>
  <si>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</si>
  <si>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</si>
  <si>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</si>
  <si>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</si>
  <si>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</si>
  <si>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</si>
  <si>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</si>
  <si>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</si>
  <si>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</si>
  <si>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</si>
  <si>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</si>
  <si>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</si>
  <si>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</si>
  <si>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</si>
  <si>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</si>
  <si>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</si>
  <si>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</si>
  <si>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</si>
  <si>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</si>
  <si>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</si>
  <si>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</si>
  <si>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</si>
  <si>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</si>
  <si>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</si>
  <si>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</si>
  <si>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</si>
  <si>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</si>
  <si>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</si>
  <si>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</si>
  <si>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</si>
  <si>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</si>
  <si>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</si>
  <si>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</si>
  <si>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</si>
  <si>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</si>
  <si>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</si>
  <si>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</si>
  <si>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</si>
  <si>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</si>
  <si>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</si>
  <si>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</si>
  <si>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</si>
  <si>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</si>
  <si>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</si>
  <si>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</si>
  <si>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</si>
  <si>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</si>
  <si>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</si>
  <si>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</si>
  <si>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</si>
  <si>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</si>
  <si>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</si>
  <si>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</si>
  <si>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</si>
  <si>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</si>
  <si>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</si>
  <si>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</si>
  <si>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</si>
  <si>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</si>
  <si>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</si>
  <si>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</si>
  <si>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</si>
  <si>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</si>
  <si>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</si>
  <si>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</si>
  <si>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</si>
  <si>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</si>
  <si>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</si>
  <si>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</si>
  <si>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</si>
  <si>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</si>
  <si>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</si>
  <si>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</si>
  <si>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</si>
  <si>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</si>
  <si>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</si>
  <si>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</si>
  <si>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</si>
  <si>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</si>
  <si>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</si>
  <si>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</si>
  <si>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</si>
  <si>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</si>
  <si>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</si>
  <si>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</si>
  <si>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</si>
  <si>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</si>
  <si>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</si>
  <si>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</si>
  <si>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</si>
  <si>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</si>
  <si>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</si>
  <si>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</si>
  <si>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</si>
  <si>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</si>
  <si>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</si>
  <si>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</si>
  <si>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</si>
  <si>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</si>
  <si>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</si>
  <si>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</si>
  <si>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</si>
  <si>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</si>
  <si>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</si>
  <si>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</si>
  <si>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</si>
  <si>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</si>
  <si>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</si>
  <si>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</si>
  <si>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</si>
  <si>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</si>
  <si>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</si>
  <si>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</si>
  <si>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</si>
  <si>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</si>
  <si>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</si>
  <si>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</si>
  <si>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</si>
  <si>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</si>
  <si>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</si>
  <si>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</si>
  <si>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</si>
  <si>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</si>
  <si>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</si>
  <si>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</si>
  <si>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</si>
  <si>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</si>
  <si>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</si>
  <si>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</si>
  <si>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</si>
  <si>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</si>
  <si>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</si>
  <si>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</si>
  <si>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</si>
  <si>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</si>
  <si>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</si>
  <si>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</si>
  <si>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</si>
  <si>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</si>
  <si>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</si>
  <si>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</si>
  <si>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</si>
  <si>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</si>
  <si>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</si>
  <si>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</si>
  <si>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</si>
  <si>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</si>
  <si>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</si>
  <si>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</si>
  <si>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</si>
  <si>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</si>
  <si>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</si>
  <si>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</si>
  <si>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</si>
  <si>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</si>
  <si>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</si>
  <si>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</si>
  <si>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</si>
  <si>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</si>
  <si>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</si>
  <si>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</si>
  <si>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</si>
  <si>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</si>
  <si>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</si>
  <si>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</si>
  <si>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</si>
  <si>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</si>
  <si>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</si>
  <si>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</si>
  <si>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</si>
  <si>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</si>
  <si>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</si>
  <si>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</si>
  <si>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</si>
  <si>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</si>
  <si>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</si>
  <si>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</si>
  <si>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</si>
  <si>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</si>
  <si>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</si>
  <si>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</si>
  <si>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</si>
  <si>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</si>
  <si>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</si>
  <si>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</si>
  <si>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</si>
  <si>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</si>
  <si>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</si>
  <si>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</si>
  <si>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</si>
  <si>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</si>
  <si>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</si>
  <si>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</si>
  <si>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</si>
  <si>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</si>
  <si>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</si>
  <si>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</si>
  <si>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</si>
  <si>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</si>
  <si>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</si>
  <si>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</si>
  <si>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</si>
  <si>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</si>
  <si>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</si>
  <si>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</si>
  <si>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</si>
  <si>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</si>
  <si>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</si>
  <si>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</si>
  <si>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</si>
  <si>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</si>
  <si>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</si>
  <si>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</si>
  <si>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</si>
  <si>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</si>
  <si>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</si>
  <si>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</si>
  <si>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</si>
  <si>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</si>
  <si>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</si>
  <si>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</si>
  <si>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</si>
  <si>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</si>
  <si>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</si>
  <si>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</si>
  <si>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</si>
  <si>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</si>
  <si>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</si>
  <si>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</si>
  <si>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</si>
  <si>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</si>
  <si>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</si>
  <si>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</si>
  <si>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</si>
  <si>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</si>
  <si>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</si>
  <si>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</si>
  <si>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</si>
  <si>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</si>
  <si>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</si>
  <si>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</si>
  <si>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</si>
  <si>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</si>
  <si>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</si>
  <si>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</si>
  <si>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</si>
  <si>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</si>
  <si>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</si>
  <si>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</si>
  <si>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</si>
  <si>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</si>
  <si>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</si>
  <si>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</si>
  <si>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</si>
  <si>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</si>
  <si>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</si>
  <si>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</si>
  <si>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</si>
  <si>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</si>
  <si>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</si>
  <si>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</si>
  <si>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</si>
  <si>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</si>
  <si>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</si>
  <si>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</si>
  <si>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</si>
  <si>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</si>
  <si>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</si>
  <si>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</si>
  <si>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</si>
  <si>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</si>
  <si>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</si>
  <si>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</si>
  <si>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</si>
  <si>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</si>
  <si>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</si>
  <si>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</si>
  <si>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</si>
  <si>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</si>
  <si>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</si>
  <si>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</si>
  <si>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</si>
  <si>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</si>
  <si>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</si>
  <si>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</si>
  <si>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</si>
  <si>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</si>
  <si>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</si>
  <si>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</si>
  <si>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</si>
  <si>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</si>
  <si>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</si>
  <si>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</si>
  <si>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</si>
  <si>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</si>
  <si>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</si>
  <si>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</si>
  <si>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</si>
  <si>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</si>
  <si>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</si>
  <si>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</si>
  <si>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</si>
  <si>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</si>
  <si>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</si>
  <si>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</si>
  <si>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</si>
  <si>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</si>
  <si>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</si>
  <si>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</si>
  <si>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</si>
  <si>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</si>
  <si>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</si>
  <si>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</si>
  <si>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</si>
  <si>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</si>
  <si>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</si>
  <si>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</si>
  <si>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</si>
  <si>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</si>
  <si>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</si>
  <si>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</si>
  <si>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</si>
  <si>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</si>
  <si>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</si>
  <si>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</si>
  <si>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</si>
  <si>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</si>
  <si>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</si>
  <si>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</si>
  <si>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</si>
  <si>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</si>
  <si>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</si>
  <si>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</si>
  <si>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</si>
  <si>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</si>
  <si>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</si>
  <si>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</si>
  <si>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</si>
  <si>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</si>
  <si>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</si>
  <si>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</si>
  <si>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</si>
  <si>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</si>
  <si>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</si>
  <si>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</si>
  <si>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</si>
  <si>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</si>
  <si>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</si>
  <si>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</si>
  <si>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</si>
  <si>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</si>
  <si>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</si>
  <si>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</si>
  <si>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</si>
  <si>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</si>
  <si>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</si>
  <si>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</si>
  <si>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</si>
  <si>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</si>
  <si>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</si>
  <si>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</si>
  <si>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</si>
  <si>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</si>
  <si>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</si>
  <si>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</si>
  <si>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</si>
  <si>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</si>
  <si>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</si>
  <si>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</si>
  <si>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</si>
  <si>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</si>
  <si>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</si>
  <si>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</si>
  <si>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</si>
  <si>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</si>
  <si>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</si>
  <si>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</si>
  <si>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</si>
  <si>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</si>
  <si>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</si>
  <si>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</si>
  <si>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</si>
  <si>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</si>
  <si>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</si>
  <si>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</si>
  <si>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</si>
  <si>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</si>
  <si>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</si>
  <si>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</si>
  <si>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</si>
  <si>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</si>
  <si>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</si>
  <si>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</si>
  <si>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</si>
  <si>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</si>
  <si>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</si>
  <si>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</si>
  <si>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</si>
  <si>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</si>
  <si>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</si>
  <si>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</si>
  <si>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</si>
  <si>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</si>
  <si>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</si>
  <si>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</si>
  <si>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</si>
  <si>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</si>
  <si>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</si>
  <si>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</si>
  <si>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</si>
  <si>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</si>
  <si>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</si>
  <si>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</si>
  <si>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</si>
  <si>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</si>
  <si>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</si>
  <si>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</si>
  <si>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</si>
  <si>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</si>
  <si>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</si>
  <si>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</si>
  <si>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</si>
  <si>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</si>
  <si>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</si>
  <si>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</si>
  <si>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</si>
  <si>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</si>
  <si>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</si>
  <si>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</si>
  <si>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</si>
  <si>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</si>
  <si>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</si>
  <si>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</si>
  <si>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</si>
  <si>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</si>
  <si>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</si>
  <si>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</si>
  <si>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</si>
  <si>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</si>
  <si>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</si>
  <si>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</si>
  <si>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</si>
  <si>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</si>
  <si>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</si>
  <si>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</si>
  <si>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</si>
  <si>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</si>
  <si>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</si>
  <si>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</si>
  <si>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</si>
  <si>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</si>
  <si>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</si>
  <si>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</si>
  <si>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</si>
  <si>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</si>
  <si>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</si>
  <si>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</si>
  <si>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</si>
  <si>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</si>
  <si>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</si>
  <si>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</si>
  <si>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</si>
  <si>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</si>
  <si>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</si>
  <si>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</si>
  <si>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</si>
  <si>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</si>
  <si>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</si>
  <si>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</si>
  <si>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</si>
  <si>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</si>
  <si>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</si>
  <si>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</si>
  <si>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</si>
  <si>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</si>
  <si>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</si>
  <si>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</si>
  <si>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</si>
  <si>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</si>
  <si>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</si>
  <si>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</si>
  <si>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</si>
  <si>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</si>
  <si>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</si>
  <si>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</si>
  <si>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</si>
  <si>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</si>
  <si>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</si>
  <si>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</si>
  <si>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</si>
  <si>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</si>
  <si>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</si>
  <si>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</si>
  <si>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</si>
  <si>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</si>
  <si>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</si>
  <si>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</si>
  <si>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</si>
  <si>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</si>
  <si>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</si>
  <si>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</si>
  <si>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</si>
  <si>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</si>
  <si>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</si>
  <si>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</si>
  <si>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</si>
  <si>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</si>
  <si>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</si>
  <si>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</si>
  <si>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</si>
  <si>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</si>
  <si>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</si>
  <si>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</si>
  <si>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</si>
  <si>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</si>
  <si>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</si>
  <si>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</si>
  <si>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</si>
  <si>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</si>
  <si>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</si>
  <si>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</si>
  <si>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</si>
  <si>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</si>
  <si>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</si>
  <si>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</si>
  <si>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</si>
  <si>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</si>
  <si>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</si>
  <si>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</si>
  <si>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</si>
  <si>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</si>
  <si>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</si>
  <si>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</si>
  <si>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</si>
  <si>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</si>
  <si>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</si>
  <si>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</si>
  <si>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</si>
  <si>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</si>
  <si>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</si>
  <si>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</si>
  <si>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</si>
  <si>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</si>
  <si>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</si>
  <si>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</si>
  <si>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</si>
  <si>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</si>
  <si>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</si>
  <si>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</si>
  <si>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</si>
  <si>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</si>
  <si>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</si>
  <si>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</si>
  <si>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</si>
  <si>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</si>
  <si>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</si>
  <si>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</si>
  <si>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</si>
  <si>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</si>
  <si>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</si>
  <si>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</si>
  <si>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</si>
  <si>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</si>
  <si>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</si>
  <si>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</si>
  <si>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</si>
  <si>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</si>
  <si>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</si>
  <si>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</si>
  <si>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</si>
  <si>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</si>
  <si>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</si>
  <si>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</si>
  <si>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</si>
  <si>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</si>
  <si>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</si>
  <si>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</si>
  <si>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</si>
  <si>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</si>
  <si>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</si>
  <si>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</si>
  <si>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</si>
  <si>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</si>
  <si>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</si>
  <si>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</si>
  <si>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</si>
  <si>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</si>
  <si>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</si>
  <si>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</si>
  <si>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</si>
  <si>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</si>
  <si>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</si>
  <si>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</si>
  <si>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</si>
  <si>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</si>
  <si>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</si>
  <si>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</si>
  <si>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</si>
  <si>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</si>
  <si>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</si>
  <si>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</si>
  <si>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</si>
  <si>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</si>
  <si>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</si>
  <si>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</si>
  <si>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</si>
  <si>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</si>
  <si>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</si>
  <si>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</si>
  <si>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</si>
  <si>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</si>
  <si>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</si>
  <si>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</si>
  <si>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</si>
  <si>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</si>
  <si>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</si>
  <si>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</si>
  <si>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</si>
  <si>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</si>
  <si>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</si>
  <si>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</si>
  <si>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</si>
  <si>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</si>
  <si>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</si>
  <si>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</si>
  <si>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</si>
  <si>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</si>
  <si>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</si>
  <si>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</si>
  <si>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</si>
  <si>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</si>
  <si>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</si>
  <si>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</si>
  <si>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</si>
  <si>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</si>
  <si>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</si>
  <si>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</si>
  <si>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</si>
  <si>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</si>
  <si>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</si>
  <si>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</si>
  <si>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</si>
  <si>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</si>
  <si>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</si>
  <si>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</si>
  <si>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</si>
  <si>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</si>
  <si>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</si>
  <si>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</si>
  <si>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</si>
  <si>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</si>
  <si>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</si>
  <si>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</si>
  <si>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</si>
  <si>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</si>
  <si>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</si>
  <si>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</si>
  <si>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</si>
  <si>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</si>
  <si>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</si>
  <si>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</si>
  <si>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</si>
  <si>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</si>
  <si>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</si>
  <si>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</si>
  <si>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</si>
  <si>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</si>
  <si>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</si>
  <si>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</si>
  <si>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</si>
  <si>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</si>
  <si>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</si>
  <si>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</si>
  <si>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</si>
  <si>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</si>
  <si>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</si>
  <si>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</si>
  <si>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</si>
  <si>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</si>
  <si>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</si>
  <si>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</si>
  <si>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</si>
  <si>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</si>
  <si>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</si>
  <si>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</si>
  <si>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</si>
  <si>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</si>
  <si>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</si>
  <si>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</si>
  <si>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</si>
  <si>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</si>
  <si>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</si>
  <si>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</si>
  <si>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</si>
  <si>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</si>
  <si>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</si>
  <si>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</si>
  <si>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</si>
  <si>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</si>
  <si>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</si>
  <si>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</si>
  <si>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</si>
  <si>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</si>
  <si>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</si>
  <si>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</si>
  <si>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</si>
  <si>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</si>
  <si>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</si>
  <si>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</si>
  <si>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</si>
  <si>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</si>
  <si>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</si>
  <si>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</si>
  <si>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</si>
  <si>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</si>
  <si>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</si>
  <si>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</si>
  <si>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</si>
  <si>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</si>
  <si>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</si>
  <si>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</si>
  <si>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</si>
  <si>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</si>
  <si>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</si>
  <si>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</si>
  <si>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</si>
  <si>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</si>
  <si>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</si>
  <si>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</si>
  <si>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</si>
  <si>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</si>
  <si>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</si>
  <si>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</si>
  <si>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</si>
  <si>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</si>
  <si>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</si>
  <si>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</si>
  <si>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</si>
  <si>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</si>
  <si>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</si>
  <si>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</si>
  <si>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</si>
  <si>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</si>
  <si>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</si>
  <si>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</si>
  <si>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</si>
  <si>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</si>
  <si>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</si>
  <si>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</si>
  <si>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</si>
  <si>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</si>
  <si>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</si>
  <si>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</si>
  <si>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</si>
  <si>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</si>
  <si>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</si>
  <si>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</si>
  <si>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</si>
  <si>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</si>
  <si>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</si>
  <si>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</si>
  <si>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</si>
  <si>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</si>
  <si>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</si>
  <si>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</si>
  <si>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</si>
  <si>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</si>
  <si>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</si>
  <si>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</si>
  <si>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</si>
  <si>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</si>
  <si>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</si>
  <si>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</si>
  <si>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</si>
  <si>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</si>
  <si>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</si>
  <si>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</si>
  <si>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</si>
  <si>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</si>
  <si>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</si>
  <si>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</si>
  <si>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</si>
  <si>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</si>
  <si>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</si>
  <si>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</si>
  <si>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</si>
  <si>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</si>
  <si>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</si>
  <si>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</si>
  <si>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</si>
  <si>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</si>
  <si>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</si>
  <si>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</si>
  <si>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</si>
  <si>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</si>
  <si>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</si>
  <si>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</si>
  <si>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</si>
  <si>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</si>
  <si>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</si>
  <si>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</si>
  <si>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</si>
  <si>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</si>
  <si>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</si>
  <si>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</si>
  <si>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</si>
  <si>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</si>
  <si>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</si>
  <si>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</si>
  <si>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</si>
  <si>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</si>
  <si>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</si>
  <si>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</si>
  <si>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</si>
  <si>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</si>
  <si>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</si>
  <si>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</si>
  <si>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</si>
  <si>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</si>
  <si>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</si>
  <si>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</si>
  <si>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</si>
  <si>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</si>
  <si>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</si>
  <si>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</si>
  <si>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</si>
  <si>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</si>
  <si>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</si>
  <si>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</si>
  <si>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</si>
  <si>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</si>
  <si>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</si>
  <si>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</si>
  <si>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</si>
  <si>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</si>
  <si>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</si>
  <si>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</si>
  <si>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</si>
  <si>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</si>
  <si>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</si>
  <si>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</si>
  <si>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</si>
  <si>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</si>
  <si>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</si>
  <si>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</si>
  <si>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</si>
  <si>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</si>
  <si>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</si>
  <si>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</si>
  <si>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</si>
  <si>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</si>
  <si>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</si>
  <si>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</si>
  <si>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</si>
  <si>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</si>
  <si>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</si>
  <si>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</si>
  <si>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</si>
  <si>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</si>
  <si>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</si>
  <si>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</si>
  <si>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</si>
  <si>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</si>
  <si>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</si>
  <si>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</si>
  <si>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</si>
  <si>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</si>
  <si>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</si>
  <si>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</si>
  <si>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</si>
  <si>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</si>
  <si>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</si>
  <si>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</si>
  <si>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</si>
  <si>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</si>
  <si>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</si>
  <si>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</si>
  <si>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</si>
  <si>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</si>
  <si>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</si>
  <si>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</si>
  <si>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</si>
  <si>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</si>
  <si>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</si>
  <si>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</si>
  <si>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</si>
  <si>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</si>
  <si>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</si>
  <si>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</si>
  <si>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</si>
  <si>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</si>
  <si>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</si>
  <si>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</si>
  <si>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</si>
  <si>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</si>
  <si>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</si>
  <si>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</si>
  <si>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</si>
  <si>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</si>
  <si>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</si>
  <si>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</si>
  <si>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</si>
  <si>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</si>
  <si>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</si>
  <si>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</si>
  <si>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</si>
  <si>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</si>
  <si>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</si>
  <si>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</si>
  <si>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</si>
  <si>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</si>
  <si>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</si>
  <si>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</si>
  <si>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</si>
  <si>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</si>
  <si>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</si>
  <si>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</si>
  <si>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</si>
  <si>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</si>
  <si>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</si>
  <si>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</si>
  <si>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</si>
  <si>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</si>
  <si>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</si>
  <si>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</si>
  <si>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</si>
  <si>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</si>
  <si>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</si>
  <si>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</si>
  <si>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</si>
  <si>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</si>
  <si>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</si>
  <si>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</si>
  <si>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</si>
  <si>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</si>
  <si>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</si>
  <si>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</si>
  <si>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</si>
  <si>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</si>
  <si>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</si>
  <si>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</si>
  <si>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</si>
  <si>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</si>
  <si>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</si>
  <si>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</si>
  <si>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</si>
  <si>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</si>
  <si>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</si>
  <si>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</si>
  <si>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</si>
  <si>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</si>
  <si>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</si>
  <si>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</si>
  <si>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</si>
  <si>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</si>
  <si>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</si>
  <si>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</si>
  <si>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</si>
  <si>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</si>
  <si>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</si>
  <si>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</si>
  <si>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</si>
  <si>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</si>
  <si>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</si>
  <si>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</si>
  <si>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</si>
  <si>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</si>
  <si>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</si>
  <si>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</si>
  <si>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</si>
  <si>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</si>
  <si>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</si>
  <si>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</si>
  <si>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</si>
  <si>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</si>
  <si>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</si>
  <si>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</si>
  <si>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</si>
  <si>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</si>
  <si>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</si>
  <si>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</si>
  <si>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</si>
  <si>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</si>
  <si>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</si>
  <si>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</si>
  <si>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</si>
  <si>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</si>
  <si>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</si>
  <si>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</si>
  <si>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</si>
  <si>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</si>
  <si>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</si>
  <si>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</si>
  <si>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</si>
  <si>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</si>
  <si>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</si>
  <si>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</si>
  <si>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</si>
  <si>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</si>
  <si>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</si>
  <si>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</si>
  <si>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</si>
  <si>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</si>
  <si>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</si>
  <si>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</si>
  <si>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</si>
  <si>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</si>
  <si>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</si>
  <si>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</si>
  <si>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</si>
  <si>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</si>
  <si>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</si>
  <si>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</si>
  <si>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</si>
  <si>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</si>
  <si>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</si>
  <si>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</si>
  <si>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</si>
  <si>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</si>
  <si>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</si>
  <si>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</si>
  <si>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</si>
  <si>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</si>
  <si>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</si>
  <si>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</si>
  <si>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</si>
  <si>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</si>
  <si>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</si>
  <si>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</si>
  <si>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</si>
  <si>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</si>
  <si>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</si>
  <si>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</si>
  <si>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</si>
  <si>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</si>
  <si>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</si>
  <si>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</si>
  <si>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</si>
  <si>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</si>
  <si>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</si>
  <si>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</si>
  <si>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</si>
  <si>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</si>
  <si>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</si>
  <si>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</si>
  <si>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</si>
  <si>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</si>
  <si>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</si>
  <si>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</si>
  <si>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</si>
  <si>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</si>
  <si>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</si>
  <si>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</si>
  <si>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</si>
  <si>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</si>
  <si>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</si>
  <si>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</si>
  <si>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</si>
  <si>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</si>
  <si>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</si>
  <si>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</si>
  <si>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</si>
  <si>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</si>
  <si>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</si>
  <si>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</si>
  <si>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</si>
  <si>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</si>
  <si>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</si>
  <si>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</si>
  <si>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</si>
  <si>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</si>
  <si>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</si>
  <si>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</si>
  <si>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</si>
  <si>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</si>
  <si>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</si>
  <si>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</si>
  <si>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</si>
  <si>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</si>
  <si>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</si>
  <si>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</si>
  <si>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</si>
  <si>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</si>
  <si>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</si>
  <si>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</si>
  <si>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</si>
  <si>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</si>
  <si>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</si>
  <si>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</si>
  <si>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</si>
  <si>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</si>
  <si>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</si>
  <si>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</si>
  <si>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</si>
  <si>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</si>
  <si>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</si>
  <si>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</si>
  <si>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</si>
  <si>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</si>
  <si>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</si>
  <si>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</si>
  <si>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</si>
  <si>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</si>
  <si>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</si>
  <si>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</si>
  <si>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</si>
  <si>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</si>
  <si>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</si>
  <si>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</si>
  <si>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</si>
  <si>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</si>
  <si>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</si>
  <si>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</si>
  <si>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</si>
  <si>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</si>
  <si>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</si>
  <si>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</si>
  <si>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</si>
  <si>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</si>
  <si>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</si>
  <si>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</si>
  <si>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</si>
  <si>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</si>
  <si>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</si>
  <si>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</si>
  <si>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</si>
  <si>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</si>
  <si>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</si>
  <si>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</si>
  <si>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</si>
  <si>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</si>
  <si>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</si>
  <si>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</si>
  <si>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</si>
  <si>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</si>
  <si>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</si>
  <si>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</si>
  <si>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</si>
  <si>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</si>
  <si>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</si>
  <si>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</si>
  <si>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</si>
  <si>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</si>
  <si>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</si>
  <si>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</si>
  <si>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</si>
  <si>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</si>
  <si>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</si>
  <si>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</si>
  <si>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</si>
  <si>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</si>
  <si>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</si>
  <si>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</si>
  <si>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</si>
  <si>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</si>
  <si>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</si>
  <si>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</si>
  <si>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</si>
  <si>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</si>
  <si>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</si>
  <si>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</si>
  <si>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</si>
  <si>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</si>
  <si>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</si>
  <si>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</si>
  <si>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</si>
  <si>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</si>
  <si>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</si>
  <si>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</si>
  <si>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</si>
  <si>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</si>
  <si>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</si>
  <si>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</si>
  <si>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</si>
  <si>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</si>
  <si>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</si>
  <si>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</si>
  <si>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</si>
  <si>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</si>
  <si>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</si>
  <si>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</si>
  <si>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</si>
  <si>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</si>
  <si>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</si>
  <si>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</si>
  <si>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</si>
  <si>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</si>
  <si>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</si>
  <si>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</si>
  <si>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</si>
  <si>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</si>
  <si>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</si>
  <si>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</si>
  <si>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</si>
  <si>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</si>
  <si>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</si>
  <si>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</si>
  <si>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</si>
  <si>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</si>
  <si>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</si>
  <si>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</si>
  <si>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</si>
  <si>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</si>
  <si>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</si>
  <si>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</si>
  <si>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</si>
  <si>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</si>
  <si>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</si>
  <si>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</si>
  <si>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</si>
  <si>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</si>
  <si>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</si>
  <si>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</si>
  <si>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</si>
  <si>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</si>
  <si>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</si>
  <si>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</si>
  <si>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</si>
  <si>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</si>
  <si>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</si>
  <si>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</si>
  <si>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</si>
  <si>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</si>
  <si>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</si>
  <si>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</si>
  <si>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</si>
  <si>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</si>
  <si>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</si>
  <si>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</si>
  <si>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</si>
  <si>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</si>
  <si>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</si>
  <si>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</si>
  <si>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</si>
  <si>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</si>
  <si>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</si>
  <si>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</si>
  <si>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</si>
  <si>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</si>
  <si>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</si>
  <si>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</si>
  <si>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</si>
  <si>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</si>
  <si>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</si>
  <si>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</si>
  <si>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</si>
  <si>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</si>
  <si>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</si>
  <si>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</si>
  <si>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</si>
  <si>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</si>
  <si>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</si>
  <si>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</si>
  <si>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</si>
  <si>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</si>
  <si>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</si>
  <si>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</si>
  <si>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</si>
  <si>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</si>
  <si>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</si>
  <si>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</si>
  <si>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</si>
  <si>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</si>
  <si>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</si>
  <si>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</si>
  <si>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</si>
  <si>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</si>
  <si>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</si>
  <si>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</si>
  <si>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</si>
  <si>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</si>
  <si>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</si>
  <si>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</si>
  <si>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</si>
  <si>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</si>
  <si>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</si>
  <si>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</si>
  <si>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</si>
  <si>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</si>
  <si>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</si>
  <si>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</si>
  <si>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</si>
  <si>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</si>
  <si>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</si>
  <si>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</si>
  <si>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</si>
  <si>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</si>
  <si>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</si>
  <si>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</si>
  <si>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</si>
  <si>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</si>
  <si>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</si>
  <si>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</si>
  <si>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</si>
  <si>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</si>
  <si>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</si>
  <si>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</si>
  <si>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</si>
  <si>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</si>
  <si>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</si>
  <si>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</si>
  <si>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</si>
  <si>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</si>
  <si>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</si>
  <si>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</si>
  <si>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</si>
  <si>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</si>
  <si>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</si>
  <si>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</si>
  <si>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</si>
  <si>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</si>
  <si>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</si>
  <si>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</si>
  <si>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</si>
  <si>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</si>
  <si>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</si>
  <si>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</si>
  <si>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</si>
  <si>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</si>
  <si>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</si>
  <si>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</si>
  <si>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</si>
  <si>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</si>
  <si>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</si>
  <si>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</si>
  <si>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</si>
  <si>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</si>
  <si>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</si>
  <si>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</si>
  <si>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</si>
  <si>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</si>
  <si>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</si>
  <si>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</si>
  <si>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</si>
  <si>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</si>
  <si>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</si>
  <si>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</si>
  <si>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</si>
  <si>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</si>
  <si>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</si>
  <si>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</si>
  <si>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</si>
  <si>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</si>
  <si>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</si>
  <si>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</si>
  <si>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</si>
  <si>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</si>
  <si>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</si>
  <si>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</si>
  <si>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</si>
  <si>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</si>
  <si>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</si>
  <si>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</si>
  <si>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</si>
  <si>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</si>
  <si>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</si>
  <si>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</si>
  <si>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</si>
  <si>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</si>
  <si>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</si>
  <si>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</si>
  <si>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</si>
  <si>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</si>
  <si>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</si>
  <si>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</si>
  <si>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</si>
  <si>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</si>
  <si>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</si>
  <si>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</si>
  <si>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</si>
  <si>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</si>
  <si>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</si>
  <si>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</si>
  <si>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</si>
  <si>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</si>
  <si>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</si>
  <si>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</si>
  <si>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</si>
  <si>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</si>
  <si>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</si>
  <si>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</si>
  <si>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</si>
  <si>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</si>
  <si>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</si>
  <si>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</si>
  <si>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</si>
  <si>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</si>
  <si>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</si>
  <si>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</si>
  <si>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</si>
  <si>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</si>
  <si>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</si>
  <si>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</si>
  <si>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</si>
  <si>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</si>
  <si>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</si>
  <si>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</si>
  <si>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</si>
  <si>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</si>
  <si>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</si>
  <si>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</si>
  <si>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</si>
  <si>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</si>
  <si>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</si>
  <si>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</si>
  <si>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</si>
  <si>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</si>
  <si>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</si>
  <si>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</si>
  <si>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</si>
  <si>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</si>
  <si>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</si>
  <si>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</si>
  <si>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</si>
  <si>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</si>
  <si>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</si>
  <si>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</si>
  <si>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</si>
  <si>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</si>
  <si>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</si>
  <si>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</si>
  <si>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</si>
  <si>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</si>
  <si>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</si>
  <si>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</si>
  <si>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</si>
  <si>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</si>
  <si>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</si>
  <si>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</si>
  <si>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</si>
  <si>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</si>
  <si>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</si>
  <si>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</si>
  <si>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</si>
  <si>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</si>
  <si>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</si>
  <si>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</si>
  <si>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</si>
  <si>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</si>
  <si>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</si>
  <si>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</si>
  <si>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</si>
  <si>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</si>
  <si>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</si>
  <si>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</si>
  <si>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</si>
  <si>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</si>
  <si>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</si>
  <si>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</si>
  <si>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</si>
  <si>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</si>
  <si>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</si>
  <si>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</si>
  <si>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</si>
  <si>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</si>
  <si>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</si>
  <si>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</si>
  <si>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</si>
  <si>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</si>
  <si>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</si>
  <si>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</si>
  <si>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</si>
  <si>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</si>
  <si>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</si>
  <si>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</si>
  <si>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</si>
  <si>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</si>
  <si>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</si>
  <si>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</si>
  <si>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</si>
  <si>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</si>
  <si>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</si>
  <si>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</si>
  <si>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</si>
  <si>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</si>
  <si>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</si>
  <si>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</si>
  <si>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</si>
  <si>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</si>
  <si>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</si>
  <si>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</si>
  <si>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</si>
  <si>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</si>
  <si>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</si>
  <si>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</si>
  <si>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</si>
  <si>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</si>
  <si>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</si>
  <si>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</si>
  <si>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</si>
  <si>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</si>
  <si>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</si>
  <si>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</si>
  <si>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</si>
  <si>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</si>
  <si>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</si>
  <si>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</si>
  <si>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</si>
  <si>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</si>
  <si>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</si>
  <si>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</si>
  <si>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</si>
  <si>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</si>
  <si>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</si>
  <si>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</si>
  <si>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</si>
  <si>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</si>
  <si>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</si>
  <si>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</si>
  <si>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</si>
  <si>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</si>
  <si>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</si>
  <si>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</si>
  <si>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</si>
  <si>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</si>
  <si>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</si>
  <si>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</si>
  <si>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</si>
  <si>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</si>
  <si>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</si>
  <si>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</si>
  <si>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</si>
  <si>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</si>
  <si>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</si>
  <si>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</si>
  <si>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</si>
  <si>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</si>
  <si>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</si>
  <si>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</si>
  <si>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</si>
  <si>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</si>
  <si>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</si>
  <si>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</si>
  <si>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</si>
  <si>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</si>
  <si>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</si>
  <si>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</si>
  <si>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</si>
  <si>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</si>
  <si>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</si>
  <si>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</si>
  <si>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</si>
  <si>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</si>
  <si>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</si>
  <si>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</si>
  <si>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</si>
  <si>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</si>
  <si>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</si>
  <si>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</si>
  <si>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</si>
  <si>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</si>
  <si>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</si>
  <si>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</si>
  <si>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</si>
  <si>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</si>
  <si>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</si>
  <si>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</si>
  <si>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</si>
  <si>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</si>
  <si>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</si>
  <si>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</si>
  <si>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</si>
  <si>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</si>
  <si>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</si>
  <si>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</si>
  <si>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</si>
  <si>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</si>
  <si>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</si>
  <si>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</si>
  <si>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</si>
  <si>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</si>
  <si>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</si>
  <si>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</si>
  <si>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</si>
  <si>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</si>
  <si>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</si>
  <si>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</si>
  <si>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</si>
  <si>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</si>
  <si>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</si>
  <si>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</si>
  <si>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</si>
  <si>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</si>
  <si>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</si>
  <si>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</si>
  <si>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</si>
  <si>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</si>
  <si>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</si>
  <si>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</si>
  <si>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</si>
  <si>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</si>
  <si>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</si>
  <si>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</si>
  <si>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</si>
  <si>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</si>
  <si>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</si>
  <si>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</si>
  <si>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</si>
  <si>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</si>
  <si>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</si>
  <si>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</si>
  <si>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</si>
  <si>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</si>
  <si>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</si>
  <si>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</si>
  <si>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</si>
  <si>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</si>
  <si>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</si>
  <si>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</si>
  <si>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</si>
  <si>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</si>
  <si>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</si>
  <si>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</si>
  <si>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</si>
  <si>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</si>
  <si>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</si>
  <si>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</si>
  <si>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</si>
  <si>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</si>
  <si>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</si>
  <si>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</si>
  <si>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</si>
  <si>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</si>
  <si>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</si>
  <si>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</si>
  <si>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</si>
  <si>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</si>
  <si>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</si>
  <si>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</si>
  <si>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</si>
  <si>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</si>
  <si>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</si>
  <si>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</si>
  <si>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</si>
  <si>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</si>
  <si>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</si>
  <si>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</si>
  <si>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</si>
  <si>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</si>
  <si>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</si>
  <si>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</si>
  <si>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</si>
  <si>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</si>
  <si>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</si>
  <si>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</si>
  <si>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</si>
  <si>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</si>
  <si>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</si>
  <si>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</si>
  <si>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</si>
  <si>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</si>
  <si>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</si>
  <si>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</si>
  <si>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</si>
  <si>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</si>
  <si>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</si>
  <si>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</si>
  <si>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</si>
  <si>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</si>
  <si>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</si>
  <si>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</si>
  <si>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</si>
  <si>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</si>
  <si>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</si>
  <si>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</si>
  <si>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</si>
  <si>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</si>
  <si>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</si>
  <si>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</si>
  <si>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</si>
  <si>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</si>
  <si>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</si>
  <si>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</si>
  <si>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</si>
  <si>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</si>
  <si>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</si>
  <si>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</si>
  <si>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</si>
  <si>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</si>
  <si>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</si>
  <si>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</si>
  <si>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</si>
  <si>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</si>
  <si>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</si>
  <si>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</si>
  <si>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</si>
  <si>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</si>
  <si>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</si>
  <si>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</si>
  <si>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</si>
  <si>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</si>
  <si>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</si>
  <si>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</si>
  <si>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</si>
  <si>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</si>
  <si>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</si>
  <si>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</si>
  <si>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</si>
  <si>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</si>
  <si>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</si>
  <si>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</si>
  <si>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</si>
  <si>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</si>
  <si>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</si>
  <si>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</si>
  <si>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</si>
  <si>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</si>
  <si>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</si>
  <si>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</si>
  <si>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</si>
  <si>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</si>
  <si>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</si>
  <si>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</si>
  <si>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</si>
  <si>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</si>
  <si>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</si>
  <si>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</si>
  <si>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</si>
  <si>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</si>
  <si>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</si>
  <si>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</si>
  <si>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</si>
  <si>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</si>
  <si>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</si>
  <si>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</si>
  <si>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</si>
  <si>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</si>
  <si>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</si>
  <si>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</si>
  <si>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</si>
  <si>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</si>
  <si>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</si>
  <si>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</si>
  <si>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</si>
  <si>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</si>
  <si>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</si>
  <si>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</si>
  <si>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</si>
  <si>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</si>
  <si>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</si>
  <si>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</si>
  <si>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</si>
  <si>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</si>
  <si>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</si>
  <si>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</si>
  <si>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</si>
  <si>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</si>
  <si>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</si>
  <si>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</si>
  <si>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</si>
  <si>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</si>
  <si>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</si>
  <si>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</si>
  <si>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</si>
  <si>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</si>
  <si>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</si>
  <si>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</si>
  <si>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</si>
  <si>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</si>
  <si>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</si>
  <si>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</si>
  <si>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</si>
  <si>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</si>
  <si>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</si>
  <si>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</si>
  <si>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</si>
  <si>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</si>
  <si>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</si>
  <si>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</si>
  <si>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</si>
  <si>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</si>
  <si>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</si>
  <si>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</si>
  <si>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</si>
  <si>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</si>
  <si>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</si>
  <si>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</si>
  <si>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</si>
  <si>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</si>
  <si>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</si>
  <si>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</si>
  <si>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</si>
  <si>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</si>
  <si>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</si>
  <si>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</si>
  <si>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</si>
  <si>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</si>
  <si>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</si>
  <si>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</si>
  <si>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</si>
  <si>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</si>
  <si>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</si>
  <si>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</si>
  <si>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</si>
  <si>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</si>
  <si>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</si>
  <si>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</si>
  <si>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</si>
  <si>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</si>
  <si>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</si>
  <si>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</si>
  <si>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</si>
  <si>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</si>
  <si>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</si>
  <si>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</si>
  <si>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</si>
  <si>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</si>
  <si>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</si>
  <si>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</si>
  <si>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</si>
  <si>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</si>
  <si>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</si>
  <si>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</si>
  <si>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</si>
  <si>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</si>
  <si>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</si>
  <si>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</si>
  <si>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</si>
  <si>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</si>
  <si>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</si>
  <si>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</si>
  <si>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</si>
  <si>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</si>
  <si>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</si>
  <si>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</si>
  <si>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</si>
  <si>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</si>
  <si>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</si>
  <si>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</si>
  <si>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</si>
  <si>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</si>
  <si>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</si>
  <si>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</si>
  <si>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</si>
  <si>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</si>
  <si>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</si>
  <si>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</si>
  <si>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</si>
  <si>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</si>
  <si>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</si>
  <si>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</si>
  <si>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</si>
  <si>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</si>
  <si>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</si>
  <si>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</si>
  <si>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</si>
  <si>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</si>
  <si>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</si>
  <si>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</si>
  <si>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</si>
  <si>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</si>
  <si>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</si>
  <si>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</si>
  <si>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</si>
  <si>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</si>
  <si>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</si>
  <si>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</si>
  <si>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</si>
  <si>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</si>
  <si>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</si>
  <si>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</si>
  <si>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</si>
  <si>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</si>
  <si>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</si>
  <si>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</si>
  <si>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</si>
  <si>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</si>
  <si>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</si>
  <si>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</si>
  <si>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</si>
  <si>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</si>
  <si>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</si>
  <si>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</si>
  <si>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</si>
  <si>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</si>
  <si>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</si>
  <si>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</si>
  <si>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</si>
  <si>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</si>
  <si>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</si>
  <si>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</si>
  <si>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</si>
  <si>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</si>
  <si>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</si>
  <si>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</si>
  <si>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</si>
  <si>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</si>
  <si>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</si>
  <si>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</si>
  <si>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</si>
  <si>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</si>
  <si>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</si>
  <si>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</si>
  <si>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</si>
  <si>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</si>
  <si>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</si>
  <si>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</si>
  <si>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</si>
  <si>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</si>
  <si>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</si>
  <si>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</si>
  <si>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</si>
  <si>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</si>
  <si>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</si>
  <si>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</si>
  <si>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</si>
  <si>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</si>
  <si>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</si>
  <si>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</si>
  <si>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</si>
  <si>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</si>
  <si>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</si>
  <si>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</si>
  <si>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</si>
  <si>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</si>
  <si>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</si>
  <si>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</si>
  <si>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</si>
  <si>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</si>
  <si>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</si>
  <si>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</si>
  <si>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</si>
  <si>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</si>
  <si>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</si>
  <si>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</si>
  <si>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</si>
  <si>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</si>
  <si>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</si>
  <si>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</si>
  <si>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</si>
  <si>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</si>
  <si>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</si>
  <si>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</si>
  <si>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</si>
  <si>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</si>
  <si>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</si>
  <si>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</si>
  <si>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</si>
  <si>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</si>
  <si>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</si>
  <si>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</si>
  <si>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</si>
  <si>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</si>
  <si>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</si>
  <si>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</si>
  <si>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</si>
  <si>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</si>
  <si>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</si>
  <si>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</si>
  <si>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</si>
  <si>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</si>
  <si>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</si>
  <si>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</si>
  <si>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</si>
  <si>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</si>
  <si>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</si>
  <si>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</si>
  <si>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</si>
  <si>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</si>
  <si>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</si>
  <si>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</si>
  <si>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</si>
  <si>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</si>
  <si>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</si>
  <si>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</si>
  <si>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</si>
  <si>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</si>
  <si>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</si>
  <si>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</si>
  <si>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</si>
  <si>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</si>
  <si>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</si>
  <si>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</si>
  <si>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</si>
  <si>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</si>
  <si>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</si>
  <si>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</si>
  <si>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</si>
  <si>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</si>
  <si>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</si>
  <si>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</si>
  <si>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</si>
  <si>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</si>
  <si>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</si>
  <si>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</si>
  <si>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</si>
  <si>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</si>
  <si>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</si>
  <si>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</si>
  <si>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</si>
  <si>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</si>
  <si>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</si>
  <si>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</si>
  <si>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</si>
  <si>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</si>
  <si>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</si>
  <si>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</si>
  <si>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</si>
  <si>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</si>
  <si>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</si>
  <si>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</si>
  <si>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</si>
  <si>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</si>
  <si>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</si>
  <si>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</si>
  <si>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</si>
  <si>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</si>
  <si>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</si>
  <si>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</si>
  <si>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</si>
  <si>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</si>
  <si>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</si>
  <si>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</si>
  <si>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</si>
  <si>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</si>
  <si>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</si>
  <si>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</si>
  <si>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</si>
  <si>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</si>
  <si>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</si>
  <si>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</si>
  <si>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</si>
  <si>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</si>
  <si>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</si>
  <si>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</si>
  <si>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</si>
  <si>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</si>
  <si>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</si>
  <si>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</si>
  <si>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</si>
  <si>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</si>
  <si>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</si>
  <si>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</si>
  <si>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</si>
  <si>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</si>
  <si>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</si>
  <si>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</si>
  <si>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</si>
  <si>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</si>
  <si>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</si>
  <si>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</si>
  <si>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</si>
  <si>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</si>
  <si>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</si>
  <si>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</si>
  <si>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</si>
  <si>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</si>
  <si>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</si>
  <si>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</si>
  <si>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</si>
  <si>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</si>
  <si>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</si>
  <si>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</si>
  <si>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</si>
  <si>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</si>
  <si>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</si>
  <si>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</si>
  <si>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</si>
  <si>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</si>
  <si>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</si>
  <si>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</si>
  <si>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</si>
  <si>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</si>
  <si>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</si>
  <si>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</si>
  <si>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</si>
  <si>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</si>
  <si>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</si>
  <si>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</si>
  <si>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</si>
  <si>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</si>
  <si>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</si>
  <si>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</si>
  <si>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</si>
  <si>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</si>
  <si>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</si>
  <si>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</si>
  <si>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</si>
  <si>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</si>
  <si>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</si>
  <si>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</si>
  <si>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</si>
  <si>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</si>
  <si>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</si>
  <si>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</si>
  <si>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</si>
  <si>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</si>
  <si>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</si>
  <si>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</si>
  <si>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</si>
  <si>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</si>
  <si>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</si>
  <si>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</si>
  <si>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</si>
  <si>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</si>
  <si>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</si>
  <si>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</si>
  <si>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</si>
  <si>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</si>
  <si>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</si>
  <si>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</si>
  <si>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</si>
  <si>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</si>
  <si>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</si>
  <si>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</si>
  <si>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</si>
  <si>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</si>
  <si>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</si>
  <si>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</si>
  <si>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</si>
  <si>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</si>
  <si>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</si>
  <si>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</si>
  <si>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</si>
  <si>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</si>
  <si>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</si>
  <si>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</si>
  <si>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</si>
  <si>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</si>
  <si>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</si>
  <si>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</si>
  <si>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</si>
  <si>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</si>
  <si>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</si>
  <si>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</si>
  <si>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</si>
  <si>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</si>
  <si>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</si>
  <si>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</si>
  <si>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</si>
  <si>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</si>
  <si>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</si>
  <si>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</si>
  <si>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</si>
  <si>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</si>
  <si>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</si>
  <si>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</si>
  <si>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</si>
  <si>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</si>
  <si>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</si>
  <si>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</si>
  <si>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</si>
  <si>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</si>
  <si>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</si>
  <si>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</si>
  <si>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</si>
  <si>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</si>
  <si>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</si>
  <si>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</si>
  <si>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</si>
  <si>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</si>
  <si>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</si>
  <si>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</si>
  <si>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</si>
  <si>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</si>
  <si>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</si>
  <si>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</si>
  <si>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</si>
  <si>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</si>
  <si>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</si>
  <si>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</si>
  <si>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</si>
  <si>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</si>
  <si>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</si>
  <si>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</si>
  <si>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</si>
  <si>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</si>
  <si>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</si>
  <si>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</si>
  <si>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</si>
  <si>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</si>
  <si>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</si>
  <si>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</si>
  <si>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</si>
  <si>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</si>
  <si>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</si>
  <si>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</si>
  <si>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</si>
  <si>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</si>
  <si>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</si>
  <si>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</si>
  <si>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</si>
  <si>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</si>
  <si>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</si>
  <si>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</si>
  <si>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</si>
  <si>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</si>
  <si>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</si>
  <si>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</si>
  <si>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</si>
  <si>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</si>
  <si>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</si>
  <si>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</si>
  <si>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</si>
  <si>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</si>
  <si>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</si>
  <si>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</si>
  <si>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</si>
  <si>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</si>
  <si>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</si>
  <si>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</si>
  <si>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</si>
  <si>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</si>
  <si>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</si>
  <si>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</si>
  <si>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</si>
  <si>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</si>
  <si>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</si>
  <si>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</si>
  <si>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</si>
  <si>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</si>
  <si>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</si>
  <si>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</si>
  <si>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</si>
  <si>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</si>
  <si>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</si>
  <si>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</si>
  <si>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</si>
  <si>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</si>
  <si>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</si>
  <si>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</si>
  <si>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</si>
  <si>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</si>
  <si>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</si>
  <si>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</si>
  <si>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</si>
  <si>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</si>
  <si>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</si>
  <si>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</si>
  <si>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</si>
  <si>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</si>
  <si>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</si>
  <si>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</si>
  <si>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</si>
  <si>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</si>
  <si>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</si>
  <si>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</si>
  <si>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</si>
  <si>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</si>
  <si>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</si>
  <si>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</si>
  <si>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</si>
  <si>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</si>
  <si>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</si>
  <si>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</si>
  <si>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</si>
  <si>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</si>
  <si>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</si>
  <si>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</si>
  <si>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</si>
  <si>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</si>
  <si>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</si>
  <si>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</si>
  <si>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</si>
  <si>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</si>
  <si>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</si>
  <si>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</si>
  <si>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</si>
  <si>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</si>
  <si>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</si>
  <si>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</si>
  <si>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</si>
  <si>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</si>
  <si>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</si>
  <si>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</si>
  <si>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</si>
  <si>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</si>
  <si>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</si>
  <si>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</si>
  <si>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</si>
  <si>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</si>
  <si>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</si>
  <si>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</si>
  <si>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</si>
  <si>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</si>
  <si>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</si>
  <si>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</si>
  <si>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</si>
  <si>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</si>
  <si>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</si>
  <si>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</si>
  <si>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</si>
  <si>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</si>
  <si>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</si>
  <si>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</si>
  <si>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</si>
  <si>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</si>
  <si>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</si>
  <si>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</si>
  <si>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</si>
  <si>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</si>
  <si>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</si>
  <si>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</si>
  <si>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</si>
  <si>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</si>
  <si>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</si>
  <si>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</si>
  <si>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</si>
  <si>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</si>
  <si>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</si>
  <si>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</si>
  <si>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</si>
  <si>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</si>
  <si>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</si>
  <si>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</si>
  <si>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</si>
  <si>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</si>
  <si>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</si>
  <si>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</si>
  <si>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</si>
  <si>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</si>
  <si>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</si>
  <si>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</si>
  <si>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</si>
  <si>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</si>
  <si>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</si>
  <si>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</si>
  <si>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</si>
  <si>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</si>
  <si>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</si>
  <si>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</si>
  <si>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</si>
  <si>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</si>
  <si>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</si>
  <si>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</si>
  <si>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</si>
  <si>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</si>
  <si>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</si>
  <si>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</si>
  <si>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</si>
  <si>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</si>
  <si>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</si>
  <si>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</si>
  <si>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</si>
  <si>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</si>
  <si>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</si>
  <si>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</si>
  <si>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</si>
  <si>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</si>
  <si>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</si>
  <si>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</si>
  <si>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</si>
  <si>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</si>
  <si>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</si>
  <si>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</si>
  <si>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</si>
  <si>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</si>
  <si>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</si>
  <si>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</si>
  <si>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</si>
  <si>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</si>
  <si>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</si>
  <si>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</si>
  <si>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</si>
  <si>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</si>
  <si>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</si>
  <si>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</si>
  <si>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</si>
  <si>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</si>
  <si>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</si>
  <si>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</si>
  <si>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</si>
  <si>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</si>
  <si>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</si>
  <si>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</si>
  <si>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</si>
  <si>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</si>
  <si>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</si>
  <si>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</si>
  <si>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</si>
  <si>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</si>
  <si>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</si>
  <si>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</si>
  <si>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</si>
  <si>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</si>
  <si>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</si>
  <si>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</si>
  <si>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</si>
  <si>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</si>
  <si>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</si>
  <si>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</si>
  <si>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</si>
  <si>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</si>
  <si>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</si>
  <si>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</si>
  <si>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</si>
  <si>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</si>
  <si>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</si>
  <si>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</si>
  <si>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</si>
  <si>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</si>
  <si>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</si>
  <si>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</si>
  <si>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</si>
  <si>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</si>
  <si>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</si>
  <si>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</si>
  <si>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</si>
  <si>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</si>
  <si>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</si>
  <si>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</si>
  <si>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</si>
  <si>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</si>
  <si>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</si>
  <si>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</si>
  <si>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</si>
  <si>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</si>
  <si>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</si>
  <si>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</si>
  <si>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</si>
  <si>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</si>
  <si>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</si>
  <si>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</si>
  <si>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</si>
  <si>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</si>
  <si>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</si>
  <si>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</si>
  <si>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</si>
  <si>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</si>
  <si>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</si>
  <si>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</si>
  <si>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</si>
  <si>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</si>
  <si>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</si>
  <si>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</si>
  <si>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</si>
  <si>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</si>
  <si>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</si>
  <si>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</si>
  <si>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</si>
  <si>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</si>
  <si>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</si>
  <si>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</si>
  <si>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</si>
  <si>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</si>
  <si>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</si>
  <si>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</si>
  <si>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</si>
  <si>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</si>
  <si>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</si>
  <si>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</si>
  <si>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</si>
  <si>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</si>
  <si>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</si>
  <si>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</si>
  <si>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</si>
  <si>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</si>
  <si>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</si>
  <si>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</si>
  <si>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</si>
  <si>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</si>
  <si>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</si>
  <si>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</si>
  <si>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</si>
  <si>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</si>
  <si>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</si>
  <si>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</si>
  <si>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</si>
  <si>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</si>
  <si>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</si>
  <si>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</si>
  <si>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</si>
  <si>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</si>
  <si>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</si>
  <si>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</si>
  <si>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</si>
  <si>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</si>
  <si>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</si>
  <si>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</si>
  <si>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</si>
  <si>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</si>
  <si>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</si>
  <si>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</si>
  <si>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</si>
  <si>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</si>
  <si>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</si>
  <si>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</si>
  <si>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</si>
  <si>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</si>
  <si>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</si>
  <si>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</si>
  <si>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</si>
  <si>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</si>
  <si>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</si>
  <si>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</si>
  <si>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</si>
  <si>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</si>
  <si>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</si>
  <si>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</si>
  <si>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</si>
  <si>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</si>
  <si>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</si>
  <si>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</si>
  <si>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</si>
  <si>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</si>
  <si>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</si>
  <si>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</si>
  <si>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</si>
  <si>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</si>
  <si>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</si>
  <si>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</si>
  <si>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</si>
  <si>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</si>
  <si>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</si>
  <si>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</si>
  <si>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</si>
  <si>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</si>
  <si>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</si>
  <si>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</si>
  <si>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</si>
  <si>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</si>
  <si>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</si>
  <si>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</si>
  <si>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</si>
  <si>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</si>
  <si>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</si>
  <si>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</si>
  <si>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</si>
  <si>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</si>
  <si>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</si>
  <si>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</si>
  <si>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</si>
  <si>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</si>
  <si>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</si>
  <si>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</si>
  <si>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</si>
  <si>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</si>
  <si>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</si>
  <si>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</si>
  <si>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</si>
  <si>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</si>
  <si>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</si>
  <si>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</si>
  <si>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</si>
  <si>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</si>
  <si>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</si>
  <si>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</si>
  <si>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</si>
  <si>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</si>
  <si>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</si>
  <si>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</si>
  <si>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</si>
  <si>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</si>
  <si>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</si>
  <si>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</si>
  <si>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</si>
  <si>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</si>
  <si>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</si>
  <si>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</si>
  <si>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</si>
  <si>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</si>
  <si>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</si>
  <si>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</si>
  <si>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</si>
  <si>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</si>
  <si>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</si>
  <si>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</si>
  <si>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</si>
  <si>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</si>
  <si>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</si>
  <si>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</si>
  <si>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</si>
  <si>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</si>
  <si>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</si>
  <si>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</si>
  <si>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</si>
  <si>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</si>
  <si>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</si>
  <si>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</si>
  <si>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</si>
  <si>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</si>
  <si>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</si>
  <si>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</si>
  <si>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</si>
  <si>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</si>
  <si>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</si>
  <si>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</si>
  <si>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</si>
  <si>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</si>
  <si>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</si>
  <si>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</si>
  <si>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</si>
  <si>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</si>
  <si>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</si>
  <si>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</si>
  <si>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</si>
  <si>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</si>
  <si>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</si>
  <si>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</si>
  <si>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</si>
  <si>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</si>
  <si>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</si>
  <si>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</si>
  <si>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</si>
  <si>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</si>
  <si>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</si>
  <si>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</si>
  <si>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</si>
  <si>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</si>
  <si>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</si>
  <si>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</si>
  <si>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</si>
  <si>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</si>
  <si>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</si>
  <si>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</si>
  <si>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</si>
  <si>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</si>
  <si>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</si>
  <si>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</si>
  <si>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</si>
  <si>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</si>
  <si>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</si>
  <si>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</si>
  <si>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</si>
  <si>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</si>
  <si>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</si>
  <si>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</si>
  <si>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</si>
  <si>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</si>
  <si>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</si>
  <si>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</si>
  <si>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</si>
  <si>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</si>
  <si>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</si>
  <si>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</si>
  <si>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</si>
  <si>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</si>
  <si>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</si>
  <si>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</si>
  <si>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</si>
  <si>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</si>
  <si>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</si>
  <si>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</si>
  <si>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</si>
  <si>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</si>
  <si>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</si>
  <si>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</si>
  <si>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</si>
  <si>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</si>
  <si>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</si>
  <si>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</si>
  <si>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</si>
  <si>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</si>
  <si>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</si>
  <si>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</si>
  <si>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</si>
  <si>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</si>
  <si>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</si>
  <si>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</si>
  <si>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</si>
  <si>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</si>
  <si>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</si>
  <si>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</si>
  <si>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</si>
  <si>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</si>
  <si>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</si>
  <si>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</si>
  <si>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</si>
  <si>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</si>
  <si>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</si>
  <si>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</si>
  <si>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</si>
  <si>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</si>
  <si>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</si>
  <si>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</si>
  <si>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</si>
  <si>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</si>
  <si>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</si>
  <si>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</si>
  <si>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</si>
  <si>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</si>
  <si>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</si>
  <si>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</si>
  <si>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</si>
  <si>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</si>
  <si>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</si>
  <si>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</si>
  <si>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</si>
  <si>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</si>
  <si>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</si>
  <si>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</si>
  <si>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</si>
  <si>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</si>
  <si>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</si>
  <si>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</si>
  <si>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</si>
  <si>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</si>
  <si>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</si>
  <si>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</si>
  <si>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</si>
  <si>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</si>
  <si>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</si>
  <si>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</si>
  <si>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</si>
  <si>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</si>
  <si>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</si>
  <si>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</si>
  <si>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</si>
  <si>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</si>
  <si>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</si>
  <si>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</si>
  <si>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</si>
  <si>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</si>
  <si>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</si>
  <si>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</si>
  <si>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</si>
  <si>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</si>
  <si>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</si>
  <si>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</si>
  <si>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</si>
  <si>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</si>
  <si>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</si>
  <si>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</si>
  <si>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</si>
  <si>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</si>
  <si>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</si>
  <si>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</si>
  <si>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</si>
  <si>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</si>
  <si>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</si>
  <si>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</si>
  <si>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</si>
  <si>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</si>
  <si>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</si>
  <si>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</si>
  <si>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</si>
  <si>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</si>
  <si>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</si>
  <si>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</si>
  <si>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</si>
  <si>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</si>
  <si>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</si>
  <si>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</si>
  <si>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</si>
  <si>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</si>
  <si>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</si>
  <si>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</si>
  <si>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</si>
  <si>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</si>
  <si>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</si>
  <si>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</si>
  <si>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</si>
  <si>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</si>
  <si>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</si>
  <si>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</si>
  <si>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</si>
  <si>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</si>
  <si>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</si>
  <si>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</si>
  <si>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</si>
  <si>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</si>
  <si>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</si>
  <si>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</si>
  <si>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</si>
  <si>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</si>
  <si>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</si>
  <si>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</si>
  <si>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</si>
  <si>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</si>
  <si>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</si>
  <si>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</si>
  <si>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</si>
  <si>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</si>
  <si>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</si>
  <si>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</si>
  <si>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</si>
  <si>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</si>
  <si>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</si>
  <si>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</si>
  <si>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</si>
  <si>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</si>
  <si>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</si>
  <si>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</si>
  <si>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</si>
  <si>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</si>
  <si>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</si>
  <si>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</si>
  <si>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</si>
  <si>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</si>
  <si>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</si>
  <si>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</si>
  <si>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</si>
  <si>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</si>
  <si>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</si>
  <si>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</si>
  <si>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</si>
  <si>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</si>
  <si>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</si>
  <si>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</si>
  <si>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</si>
  <si>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</si>
  <si>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</si>
  <si>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</si>
  <si>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</si>
  <si>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</si>
  <si>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</si>
  <si>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</si>
  <si>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</si>
  <si>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</si>
  <si>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</si>
  <si>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</si>
  <si>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</si>
  <si>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</si>
  <si>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</si>
  <si>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</si>
  <si>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</si>
  <si>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</si>
  <si>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</si>
  <si>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</si>
  <si>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</si>
  <si>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</si>
  <si>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</si>
  <si>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</si>
  <si>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</si>
  <si>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</si>
  <si>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</si>
  <si>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</si>
  <si>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</si>
  <si>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</si>
  <si>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</si>
  <si>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</si>
  <si>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</si>
  <si>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</si>
  <si>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</si>
  <si>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</si>
  <si>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</si>
  <si>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</si>
  <si>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</si>
  <si>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</si>
  <si>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</si>
  <si>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</si>
  <si>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</si>
  <si>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</si>
  <si>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</si>
  <si>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</si>
  <si>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</si>
  <si>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</si>
  <si>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</si>
  <si>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</si>
  <si>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</si>
  <si>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</si>
  <si>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</si>
  <si>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</si>
  <si>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</si>
  <si>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</si>
  <si>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</si>
  <si>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</si>
  <si>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</si>
  <si>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</si>
  <si>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</si>
  <si>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</si>
  <si>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</si>
  <si>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</si>
  <si>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</si>
  <si>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</si>
  <si>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</si>
  <si>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</si>
  <si>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</si>
  <si>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</si>
  <si>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</si>
  <si>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</si>
  <si>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</si>
  <si>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</si>
  <si>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</si>
  <si>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</si>
  <si>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</si>
  <si>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</si>
  <si>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</si>
  <si>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</si>
  <si>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</si>
  <si>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</si>
  <si>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</si>
  <si>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</si>
  <si>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</si>
  <si>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</si>
  <si>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</si>
  <si>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</si>
  <si>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</si>
  <si>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</si>
  <si>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</si>
  <si>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</si>
  <si>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</si>
  <si>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</si>
  <si>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</si>
  <si>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</si>
  <si>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</si>
  <si>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</si>
  <si>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</si>
  <si>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</si>
  <si>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</si>
  <si>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</si>
  <si>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</si>
  <si>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</si>
  <si>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</si>
  <si>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</si>
  <si>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</si>
  <si>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</si>
  <si>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</si>
  <si>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</si>
  <si>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</si>
  <si>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</si>
  <si>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</si>
  <si>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</si>
  <si>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</si>
  <si>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</si>
  <si>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</si>
  <si>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</si>
  <si>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</si>
  <si>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</si>
  <si>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</si>
  <si>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</si>
  <si>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</si>
  <si>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</si>
  <si>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</si>
  <si>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</si>
  <si>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</si>
  <si>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</si>
  <si>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</si>
  <si>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</si>
  <si>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</si>
  <si>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</si>
  <si>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</si>
  <si>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</si>
  <si>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</si>
  <si>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</si>
  <si>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</si>
  <si>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</si>
  <si>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</si>
  <si>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</si>
  <si>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</si>
  <si>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</si>
  <si>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</si>
  <si>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</si>
  <si>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</si>
  <si>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</si>
  <si>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</si>
  <si>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</si>
  <si>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</si>
  <si>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</si>
  <si>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</si>
  <si>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</si>
  <si>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</si>
  <si>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</si>
  <si>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</si>
  <si>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</si>
  <si>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</si>
  <si>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</si>
  <si>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</si>
  <si>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</si>
  <si>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</si>
  <si>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</si>
  <si>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</si>
  <si>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</si>
  <si>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</si>
  <si>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</si>
  <si>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</si>
  <si>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</si>
  <si>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</si>
  <si>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</si>
  <si>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</si>
  <si>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</si>
  <si>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</si>
  <si>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</si>
  <si>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</si>
  <si>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</si>
  <si>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</si>
  <si>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</si>
  <si>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</si>
  <si>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</si>
  <si>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</si>
  <si>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</si>
  <si>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</si>
  <si>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</si>
  <si>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</si>
  <si>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</si>
  <si>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</si>
  <si>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</si>
  <si>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</si>
  <si>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</si>
  <si>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</si>
  <si>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</si>
  <si>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</si>
  <si>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</si>
  <si>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</si>
  <si>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</si>
  <si>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</si>
  <si>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</si>
  <si>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</si>
  <si>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</si>
  <si>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</si>
  <si>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</si>
  <si>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</si>
  <si>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</si>
  <si>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</si>
  <si>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</si>
  <si>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</si>
  <si>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</si>
  <si>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</si>
  <si>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</si>
  <si>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</si>
  <si>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</si>
  <si>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</si>
  <si>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</si>
  <si>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</si>
  <si>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</si>
  <si>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</si>
  <si>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</si>
  <si>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</si>
  <si>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</si>
  <si>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</si>
  <si>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</si>
  <si>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</si>
  <si>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</si>
  <si>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</si>
  <si>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</si>
  <si>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</si>
  <si>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</si>
  <si>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</si>
  <si>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</si>
  <si>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</si>
  <si>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</si>
  <si>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</si>
  <si>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</si>
  <si>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</si>
  <si>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</si>
  <si>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</si>
  <si>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</si>
  <si>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</si>
  <si>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</si>
  <si>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</si>
  <si>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</si>
  <si>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</si>
  <si>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</si>
  <si>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</si>
  <si>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</si>
  <si>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</si>
  <si>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</si>
  <si>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</si>
  <si>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</si>
  <si>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</si>
  <si>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</si>
  <si>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</si>
  <si>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</si>
  <si>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</si>
  <si>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</si>
  <si>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</si>
  <si>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</si>
  <si>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</si>
  <si>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</si>
  <si>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</si>
  <si>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</si>
  <si>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</si>
  <si>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</si>
  <si>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</si>
  <si>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</si>
  <si>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</si>
  <si>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</si>
  <si>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</si>
  <si>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</si>
  <si>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</si>
  <si>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</si>
  <si>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</si>
  <si>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</si>
  <si>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</si>
  <si>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</si>
  <si>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</si>
  <si>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</si>
  <si>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</si>
  <si>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</si>
  <si>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</si>
  <si>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</si>
  <si>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</si>
  <si>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</si>
  <si>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</si>
  <si>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</si>
  <si>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</si>
  <si>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</si>
  <si>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</si>
  <si>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</si>
  <si>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</si>
  <si>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</si>
  <si>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</si>
  <si>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</si>
  <si>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</si>
  <si>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</si>
  <si>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</si>
  <si>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</si>
  <si>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</si>
  <si>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</si>
  <si>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</si>
  <si>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</si>
  <si>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</si>
  <si>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</si>
  <si>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</si>
  <si>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</si>
  <si>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</si>
  <si>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</si>
  <si>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</si>
  <si>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</si>
  <si>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</si>
  <si>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</si>
  <si>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</si>
  <si>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</si>
  <si>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</si>
  <si>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</si>
  <si>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</si>
  <si>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</si>
  <si>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</si>
  <si>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</si>
  <si>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</si>
  <si>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</si>
  <si>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</si>
  <si>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</si>
  <si>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</si>
  <si>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</si>
  <si>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</si>
  <si>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</si>
  <si>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</si>
  <si>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</si>
  <si>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</si>
  <si>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</si>
  <si>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</si>
  <si>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</si>
  <si>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</si>
  <si>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</si>
  <si>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</si>
  <si>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</si>
  <si>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</si>
  <si>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</si>
  <si>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</si>
  <si>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</si>
  <si>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</si>
  <si>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</si>
  <si>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</si>
  <si>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</si>
  <si>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</si>
  <si>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</si>
  <si>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</si>
  <si>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</si>
  <si>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</si>
  <si>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</si>
  <si>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</si>
  <si>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</si>
  <si>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</si>
  <si>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</si>
  <si>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</si>
  <si>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</si>
  <si>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</si>
  <si>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</si>
  <si>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</si>
  <si>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</si>
  <si>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</si>
  <si>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</si>
  <si>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</si>
  <si>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</si>
  <si>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</si>
  <si>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</si>
  <si>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</si>
  <si>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</si>
  <si>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</si>
  <si>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</si>
  <si>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</si>
  <si>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</si>
  <si>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</si>
  <si>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</si>
  <si>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</si>
  <si>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</si>
  <si>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</si>
  <si>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</si>
  <si>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</si>
  <si>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</si>
  <si>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</si>
  <si>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</si>
  <si>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</si>
  <si>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</si>
  <si>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</si>
  <si>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</si>
  <si>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</si>
  <si>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</si>
  <si>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</si>
  <si>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</si>
  <si>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</si>
  <si>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</si>
  <si>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</si>
  <si>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</si>
  <si>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</si>
  <si>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</si>
  <si>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</si>
  <si>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</si>
  <si>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</si>
  <si>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</si>
  <si>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</si>
  <si>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</si>
  <si>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</si>
  <si>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</si>
  <si>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</si>
  <si>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</si>
  <si>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</si>
  <si>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</si>
  <si>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</si>
  <si>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</si>
  <si>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</si>
  <si>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</si>
  <si>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</si>
  <si>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</si>
  <si>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</si>
  <si>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</si>
  <si>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</si>
  <si>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</si>
  <si>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</si>
  <si>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</si>
  <si>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</si>
  <si>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</si>
  <si>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</si>
  <si>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</si>
  <si>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</si>
  <si>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</si>
  <si>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</si>
  <si>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</si>
  <si>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</si>
  <si>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</si>
  <si>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</si>
  <si>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</si>
  <si>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</si>
  <si>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</si>
  <si>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</si>
  <si>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</si>
  <si>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</si>
  <si>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</si>
  <si>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</si>
  <si>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</si>
  <si>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</si>
  <si>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</si>
  <si>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</si>
  <si>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</si>
  <si>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</si>
  <si>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</si>
  <si>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</si>
  <si>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</si>
  <si>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</si>
  <si>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</si>
  <si>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</si>
  <si>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</si>
  <si>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</si>
  <si>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</si>
  <si>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</si>
  <si>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</si>
  <si>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</si>
  <si>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</si>
  <si>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</si>
  <si>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</si>
  <si>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</si>
  <si>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</si>
  <si>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</si>
  <si>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</si>
  <si>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</si>
  <si>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</si>
  <si>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</si>
  <si>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</si>
  <si>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</si>
  <si>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</si>
  <si>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</si>
  <si>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</si>
  <si>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</si>
  <si>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</si>
  <si>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</si>
  <si>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</si>
  <si>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</si>
  <si>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</si>
  <si>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</si>
  <si>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</si>
  <si>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</si>
  <si>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</si>
  <si>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</si>
  <si>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</si>
  <si>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</si>
  <si>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</si>
  <si>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</si>
  <si>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</si>
  <si>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</si>
  <si>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</si>
  <si>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</si>
  <si>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</si>
  <si>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</si>
  <si>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</si>
  <si>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</si>
  <si>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</si>
  <si>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</si>
  <si>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</si>
  <si>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</si>
  <si>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</si>
  <si>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</si>
  <si>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</si>
  <si>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</si>
  <si>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</si>
  <si>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</si>
  <si>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</si>
  <si>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</si>
  <si>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</si>
  <si>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</si>
  <si>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</si>
  <si>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</si>
  <si>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</si>
  <si>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</si>
  <si>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</si>
  <si>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</si>
  <si>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</si>
  <si>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</si>
  <si>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</si>
  <si>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</si>
  <si>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</si>
  <si>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</si>
  <si>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</si>
  <si>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</si>
  <si>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</si>
  <si>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</si>
  <si>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</si>
  <si>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</si>
  <si>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</si>
  <si>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</si>
  <si>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</si>
  <si>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</si>
  <si>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</si>
  <si>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</si>
  <si>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</si>
  <si>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</si>
  <si>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</si>
  <si>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</si>
  <si>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</si>
  <si>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</si>
  <si>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</si>
  <si>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</si>
  <si>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</si>
  <si>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</si>
  <si>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</si>
  <si>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</si>
  <si>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</si>
  <si>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</si>
  <si>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</si>
  <si>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</si>
  <si>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</si>
  <si>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</si>
  <si>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</si>
  <si>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</si>
  <si>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</si>
  <si>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</si>
  <si>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</si>
  <si>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</si>
  <si>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</si>
  <si>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</si>
  <si>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</si>
  <si>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</si>
  <si>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</si>
  <si>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</si>
  <si>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</si>
  <si>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</si>
  <si>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</si>
  <si>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</si>
  <si>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</si>
  <si>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</si>
  <si>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</si>
  <si>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</si>
  <si>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</si>
  <si>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</si>
  <si>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</si>
  <si>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</si>
  <si>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</si>
  <si>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</si>
  <si>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</si>
  <si>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</si>
  <si>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</si>
  <si>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</si>
  <si>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</si>
  <si>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</si>
  <si>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</si>
  <si>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</si>
  <si>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</si>
  <si>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</si>
  <si>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</si>
  <si>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</si>
  <si>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</si>
  <si>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</si>
  <si>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</si>
  <si>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</si>
  <si>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</si>
  <si>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</si>
  <si>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</si>
  <si>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</si>
  <si>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</si>
  <si>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</si>
  <si>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</si>
  <si>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</si>
  <si>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</si>
  <si>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</si>
  <si>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</si>
  <si>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</si>
  <si>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</si>
  <si>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</si>
  <si>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</si>
  <si>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</si>
  <si>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</si>
  <si>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</si>
  <si>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</si>
  <si>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</si>
  <si>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</si>
  <si>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</si>
  <si>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</si>
  <si>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</si>
  <si>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</si>
  <si>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</si>
  <si>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</si>
  <si>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</si>
  <si>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</si>
  <si>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</si>
  <si>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</si>
  <si>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</si>
  <si>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</si>
  <si>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</si>
  <si>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</si>
  <si>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</si>
  <si>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</si>
  <si>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</si>
  <si>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</si>
  <si>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</si>
  <si>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</si>
  <si>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</si>
  <si>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</si>
  <si>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</si>
  <si>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</si>
  <si>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</si>
  <si>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</si>
  <si>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</si>
  <si>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</si>
  <si>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</si>
  <si>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</si>
  <si>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</si>
  <si>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</si>
  <si>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</si>
  <si>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</si>
  <si>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</si>
  <si>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</si>
  <si>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</si>
  <si>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</si>
  <si>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</si>
  <si>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</si>
  <si>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</si>
  <si>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</si>
  <si>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</si>
  <si>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</si>
  <si>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</si>
  <si>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</si>
  <si>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</si>
  <si>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</si>
  <si>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</si>
  <si>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</si>
  <si>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</si>
  <si>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</si>
  <si>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</si>
  <si>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</si>
  <si>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</si>
  <si>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</si>
  <si>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</si>
  <si>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</si>
  <si>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</si>
  <si>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</si>
  <si>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</si>
  <si>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</si>
  <si>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</si>
  <si>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</si>
  <si>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</si>
  <si>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</si>
  <si>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</si>
  <si>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</si>
  <si>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</si>
  <si>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</si>
  <si>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</si>
  <si>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</si>
  <si>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</si>
  <si>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</si>
  <si>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</si>
  <si>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</si>
  <si>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</si>
  <si>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</si>
  <si>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</si>
  <si>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</si>
  <si>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</si>
  <si>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</si>
  <si>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</si>
  <si>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</si>
  <si>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</si>
  <si>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</si>
  <si>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</si>
  <si>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</si>
  <si>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</si>
  <si>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</si>
  <si>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</si>
  <si>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</si>
  <si>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</si>
  <si>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</si>
  <si>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</si>
  <si>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</si>
  <si>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</si>
  <si>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</si>
  <si>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</si>
  <si>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</si>
  <si>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</si>
  <si>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</si>
  <si>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</si>
  <si>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</si>
  <si>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</si>
  <si>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</si>
  <si>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</si>
  <si>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</si>
  <si>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</si>
  <si>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</si>
  <si>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</si>
  <si>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</si>
  <si>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</si>
  <si>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</si>
  <si>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</si>
  <si>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</si>
  <si>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</si>
  <si>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</si>
  <si>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</si>
  <si>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</si>
  <si>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</si>
  <si>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</si>
  <si>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</si>
  <si>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</si>
  <si>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</si>
  <si>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</si>
  <si>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</si>
  <si>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</si>
  <si>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</si>
  <si>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</si>
  <si>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</si>
  <si>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</si>
  <si>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</si>
  <si>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</si>
  <si>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</si>
  <si>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</si>
  <si>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</si>
  <si>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</si>
  <si>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</si>
  <si>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</si>
  <si>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</si>
  <si>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</si>
  <si>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</si>
  <si>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</si>
  <si>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</si>
  <si>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</si>
  <si>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</si>
  <si>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</si>
  <si>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</si>
  <si>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</si>
  <si>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</si>
  <si>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</si>
  <si>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</si>
  <si>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</si>
  <si>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</si>
  <si>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</si>
  <si>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</si>
  <si>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</si>
  <si>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</si>
  <si>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</si>
  <si>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</si>
  <si>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</si>
  <si>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</si>
  <si>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</si>
  <si>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</si>
  <si>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</si>
  <si>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</si>
  <si>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</si>
  <si>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</si>
  <si>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</si>
  <si>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</si>
  <si>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</si>
  <si>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</si>
  <si>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</si>
  <si>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</si>
  <si>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</si>
  <si>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</si>
  <si>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</si>
  <si>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</si>
  <si>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</si>
  <si>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</si>
  <si>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</si>
  <si>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</si>
  <si>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</si>
  <si>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</si>
  <si>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</si>
  <si>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</si>
  <si>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</si>
  <si>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</si>
  <si>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</si>
  <si>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</si>
  <si>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</si>
  <si>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</si>
  <si>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</si>
  <si>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</si>
  <si>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</si>
  <si>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</si>
  <si>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</si>
  <si>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</si>
  <si>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</si>
  <si>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</si>
  <si>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</si>
  <si>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</si>
  <si>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</si>
  <si>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</si>
  <si>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</si>
  <si>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</si>
  <si>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</si>
  <si>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</si>
  <si>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</si>
  <si>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</si>
  <si>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</si>
  <si>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</si>
  <si>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</si>
  <si>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</si>
  <si>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</si>
  <si>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</si>
  <si>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</si>
  <si>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</si>
  <si>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</si>
  <si>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</si>
  <si>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</si>
  <si>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</si>
  <si>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</si>
  <si>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</si>
  <si>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</si>
  <si>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</si>
  <si>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</si>
  <si>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</si>
  <si>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</si>
  <si>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</si>
  <si>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</si>
  <si>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</si>
  <si>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</si>
  <si>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</si>
  <si>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</si>
  <si>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</si>
  <si>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</si>
  <si>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</si>
  <si>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</si>
  <si>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</si>
  <si>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</si>
  <si>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</si>
  <si>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</si>
  <si>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</si>
  <si>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</si>
  <si>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</si>
  <si>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</si>
  <si>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</si>
  <si>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</si>
  <si>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</si>
  <si>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</si>
  <si>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</si>
  <si>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</si>
  <si>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</si>
  <si>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</si>
  <si>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</si>
  <si>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</si>
  <si>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</si>
  <si>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</si>
  <si>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</si>
  <si>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</si>
  <si>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</si>
  <si>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</si>
  <si>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</si>
  <si>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</si>
  <si>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</si>
  <si>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</si>
  <si>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</si>
  <si>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</si>
  <si>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</si>
  <si>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</si>
  <si>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</si>
  <si>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</si>
  <si>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</si>
  <si>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</si>
  <si>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</si>
  <si>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</si>
  <si>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</si>
  <si>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</si>
  <si>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</si>
  <si>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</si>
  <si>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</si>
  <si>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</si>
  <si>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</si>
  <si>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</si>
  <si>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</si>
  <si>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</si>
  <si>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</si>
  <si>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</si>
  <si>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</si>
  <si>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</si>
  <si>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</si>
  <si>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</si>
  <si>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</si>
  <si>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</si>
  <si>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</si>
  <si>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</si>
  <si>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</si>
  <si>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</si>
  <si>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</si>
  <si>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</si>
  <si>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</si>
  <si>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</si>
  <si>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</si>
  <si>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</si>
  <si>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</si>
  <si>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</si>
  <si>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</si>
  <si>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</si>
  <si>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</si>
  <si>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</si>
  <si>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</si>
  <si>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</si>
  <si>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</si>
  <si>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</si>
  <si>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</si>
  <si>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</si>
  <si>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</si>
  <si>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</si>
  <si>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</si>
  <si>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</si>
  <si>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</si>
  <si>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</si>
  <si>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</si>
  <si>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</si>
  <si>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</si>
  <si>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</si>
  <si>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</si>
  <si>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</si>
  <si>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</si>
  <si>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</si>
  <si>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</si>
  <si>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</si>
  <si>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</si>
  <si>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</si>
  <si>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</si>
  <si>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</si>
  <si>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</si>
  <si>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</si>
  <si>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</si>
  <si>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</si>
  <si>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</si>
  <si>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</si>
  <si>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</si>
  <si>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</si>
  <si>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</si>
  <si>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</si>
  <si>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</si>
  <si>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</si>
  <si>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</si>
  <si>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</si>
  <si>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</si>
  <si>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</si>
  <si>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</si>
  <si>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</si>
  <si>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</si>
  <si>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</si>
  <si>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</si>
  <si>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</si>
  <si>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</si>
  <si>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</si>
  <si>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</si>
  <si>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</si>
  <si>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</si>
  <si>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</si>
  <si>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</si>
  <si>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</si>
  <si>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</si>
  <si>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</si>
  <si>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</si>
  <si>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</si>
  <si>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</si>
  <si>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</si>
  <si>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</si>
  <si>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</si>
  <si>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</si>
  <si>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</si>
  <si>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</si>
  <si>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</si>
  <si>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</si>
  <si>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</si>
  <si>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</si>
  <si>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</si>
  <si>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</si>
  <si>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</si>
  <si>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</si>
  <si>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</si>
  <si>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</si>
  <si>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</si>
  <si>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</si>
  <si>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</si>
  <si>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</si>
  <si>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</si>
  <si>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</si>
  <si>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</si>
  <si>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</si>
  <si>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</si>
  <si>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</si>
  <si>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</si>
  <si>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</si>
  <si>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</si>
  <si>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</si>
  <si>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</si>
  <si>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</si>
  <si>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</si>
  <si>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</si>
  <si>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</si>
  <si>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</si>
  <si>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</si>
  <si>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</si>
  <si>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</si>
  <si>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</si>
  <si>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</si>
  <si>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</si>
  <si>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</si>
  <si>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</si>
  <si>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</si>
  <si>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</si>
  <si>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</si>
  <si>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</si>
  <si>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</si>
  <si>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</si>
  <si>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</si>
  <si>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</si>
  <si>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</si>
  <si>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</si>
  <si>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</si>
  <si>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</si>
  <si>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</si>
  <si>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</si>
  <si>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</si>
  <si>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</si>
  <si>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</si>
  <si>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</si>
  <si>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</si>
  <si>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</si>
  <si>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</si>
  <si>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</si>
  <si>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</si>
  <si>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</si>
  <si>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</si>
  <si>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</si>
  <si>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</si>
  <si>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</si>
  <si>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</si>
  <si>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</si>
  <si>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</si>
  <si>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</si>
  <si>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</si>
  <si>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</si>
  <si>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</si>
  <si>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</si>
  <si>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</si>
  <si>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</si>
  <si>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</si>
  <si>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</si>
  <si>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</si>
  <si>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</si>
  <si>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</si>
  <si>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</si>
  <si>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</si>
  <si>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</si>
  <si>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</si>
  <si>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</si>
  <si>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</si>
  <si>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</si>
  <si>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</si>
  <si>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</si>
  <si>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</si>
  <si>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</si>
  <si>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</si>
  <si>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</si>
  <si>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</si>
  <si>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</si>
  <si>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</si>
  <si>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</si>
  <si>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</si>
  <si>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</si>
  <si>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</si>
  <si>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</si>
  <si>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</si>
  <si>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</si>
  <si>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</si>
  <si>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</si>
  <si>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</si>
  <si>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</si>
  <si>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</si>
  <si>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</si>
  <si>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</si>
  <si>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</si>
  <si>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</si>
  <si>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</si>
  <si>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</si>
  <si>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</si>
  <si>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</si>
  <si>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</si>
  <si>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</si>
  <si>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</si>
  <si>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</si>
  <si>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</si>
  <si>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</si>
  <si>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</si>
  <si>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</si>
  <si>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</si>
  <si>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</si>
  <si>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</si>
  <si>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</si>
  <si>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</si>
  <si>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</si>
  <si>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</si>
  <si>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</si>
  <si>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</si>
  <si>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</si>
  <si>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</si>
  <si>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</si>
  <si>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</si>
  <si>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</si>
  <si>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</si>
  <si>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</si>
  <si>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</si>
  <si>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</si>
  <si>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</si>
  <si>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</si>
  <si>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</si>
  <si>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</si>
  <si>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</si>
  <si>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</si>
  <si>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</si>
  <si>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</si>
  <si>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</si>
  <si>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</si>
  <si>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</si>
  <si>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</si>
  <si>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</si>
  <si>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</si>
  <si>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</si>
  <si>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</si>
  <si>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</si>
  <si>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</si>
  <si>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</si>
  <si>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</si>
  <si>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</si>
  <si>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</si>
  <si>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</si>
  <si>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</si>
  <si>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</si>
  <si>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</si>
  <si>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</si>
  <si>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</si>
  <si>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</si>
  <si>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</si>
  <si>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</si>
  <si>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</si>
  <si>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</si>
  <si>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</si>
  <si>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</si>
  <si>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</si>
  <si>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</si>
  <si>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</si>
  <si>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</si>
  <si>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</si>
  <si>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</si>
  <si>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</si>
  <si>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</si>
  <si>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</si>
  <si>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</si>
  <si>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</si>
  <si>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</si>
  <si>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</si>
  <si>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</si>
  <si>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</si>
  <si>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</si>
  <si>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</si>
  <si>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</si>
  <si>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</si>
  <si>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</si>
  <si>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</si>
  <si>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</si>
  <si>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</si>
  <si>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</si>
  <si>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</si>
  <si>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</si>
  <si>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</si>
  <si>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</si>
  <si>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</si>
  <si>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</si>
  <si>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</si>
  <si>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</si>
  <si>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</si>
  <si>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</si>
  <si>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</si>
  <si>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</si>
  <si>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</si>
  <si>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</si>
  <si>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</si>
  <si>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</si>
  <si>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</si>
  <si>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</si>
  <si>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</si>
  <si>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</si>
  <si>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</si>
  <si>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</si>
  <si>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</si>
  <si>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</si>
  <si>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</si>
  <si>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</si>
  <si>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</si>
  <si>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</si>
  <si>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</si>
  <si>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</si>
  <si>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</si>
  <si>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</si>
  <si>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</si>
  <si>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</si>
  <si>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</si>
  <si>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</si>
  <si>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</si>
  <si>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</si>
  <si>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</si>
  <si>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</si>
  <si>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</si>
  <si>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</si>
  <si>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</si>
  <si>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</si>
  <si>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</si>
  <si>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</si>
  <si>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</si>
  <si>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</si>
  <si>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</si>
  <si>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</si>
  <si>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</si>
  <si>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</si>
  <si>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</si>
  <si>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</si>
  <si>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</si>
  <si>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</si>
  <si>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</si>
  <si>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</si>
  <si>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</si>
  <si>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</si>
  <si>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</si>
  <si>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</si>
  <si>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</si>
  <si>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</si>
  <si>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</si>
  <si>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</si>
  <si>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</si>
  <si>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</si>
  <si>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</si>
  <si>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</si>
  <si>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</si>
  <si>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</si>
  <si>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</si>
  <si>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</si>
  <si>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</si>
  <si>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</si>
  <si>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</si>
  <si>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</si>
  <si>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</si>
  <si>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</si>
  <si>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</si>
  <si>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</si>
  <si>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</si>
  <si>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</si>
  <si>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</si>
  <si>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</si>
  <si>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</si>
  <si>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</si>
  <si>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</si>
  <si>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</si>
  <si>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</si>
  <si>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</si>
  <si>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</si>
  <si>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</si>
  <si>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</si>
  <si>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</si>
  <si>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</si>
  <si>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</si>
  <si>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</si>
  <si>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</si>
  <si>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</si>
  <si>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</si>
  <si>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</si>
  <si>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</si>
  <si>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</si>
  <si>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</si>
  <si>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</si>
  <si>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</si>
  <si>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</si>
  <si>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</si>
  <si>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</si>
  <si>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</si>
  <si>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</si>
  <si>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</si>
  <si>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</si>
  <si>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</si>
  <si>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</si>
  <si>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</si>
  <si>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</si>
  <si>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</si>
  <si>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</si>
  <si>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</si>
  <si>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</si>
  <si>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</si>
  <si>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</si>
  <si>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</si>
  <si>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</si>
  <si>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</si>
  <si>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</si>
  <si>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</si>
  <si>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</si>
  <si>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</si>
  <si>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</si>
  <si>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</si>
  <si>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</si>
  <si>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</si>
  <si>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</si>
  <si>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</si>
  <si>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</si>
  <si>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</si>
  <si>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</si>
  <si>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</si>
  <si>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</si>
  <si>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</si>
  <si>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</si>
  <si>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</si>
  <si>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</si>
  <si>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</si>
  <si>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</si>
  <si>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</si>
  <si>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</si>
  <si>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</si>
  <si>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</si>
  <si>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</si>
  <si>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</si>
  <si>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</si>
  <si>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</si>
  <si>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</si>
  <si>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</si>
  <si>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</si>
  <si>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</si>
  <si>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</si>
  <si>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</si>
  <si>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</si>
  <si>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</si>
  <si>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</si>
  <si>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</si>
  <si>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</si>
  <si>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</si>
  <si>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</si>
  <si>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</si>
  <si>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</si>
  <si>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</si>
  <si>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</si>
  <si>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</si>
  <si>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</si>
  <si>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</si>
  <si>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</si>
  <si>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</si>
  <si>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</si>
  <si>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</si>
  <si>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</si>
  <si>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</si>
  <si>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</si>
  <si>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</si>
  <si>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</si>
  <si>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</si>
  <si>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</si>
  <si>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</si>
  <si>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</si>
  <si>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</si>
  <si>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</si>
  <si>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</si>
  <si>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</si>
  <si>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</si>
  <si>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</si>
  <si>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</si>
  <si>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</si>
  <si>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</si>
  <si>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</si>
  <si>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</si>
  <si>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</si>
  <si>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</si>
  <si>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</si>
  <si>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</si>
  <si>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</si>
  <si>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</si>
  <si>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</si>
  <si>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</si>
  <si>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</si>
  <si>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</si>
  <si>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</si>
  <si>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</si>
  <si>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</si>
  <si>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</si>
  <si>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</si>
  <si>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</si>
  <si>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</si>
  <si>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</si>
  <si>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</si>
  <si>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</si>
  <si>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</si>
  <si>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</si>
  <si>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</si>
  <si>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</si>
  <si>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</si>
  <si>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</si>
  <si>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</si>
  <si>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</si>
  <si>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</si>
  <si>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</si>
  <si>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</si>
  <si>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</si>
  <si>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</si>
  <si>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</si>
  <si>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</si>
  <si>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</si>
  <si>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</si>
  <si>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</si>
  <si>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</si>
  <si>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</si>
  <si>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</si>
  <si>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</si>
  <si>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</si>
  <si>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</si>
  <si>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</si>
  <si>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</si>
  <si>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</si>
  <si>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</si>
  <si>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</si>
  <si>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</si>
  <si>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</si>
  <si>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</si>
  <si>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</si>
  <si>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</si>
  <si>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</si>
  <si>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</si>
  <si>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</si>
  <si>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</si>
  <si>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</si>
  <si>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</si>
  <si>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</si>
  <si>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</si>
  <si>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</si>
  <si>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</si>
  <si>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</si>
  <si>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</si>
  <si>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</si>
  <si>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</si>
  <si>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</si>
  <si>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</si>
  <si>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</si>
  <si>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</si>
  <si>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</si>
  <si>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</si>
  <si>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</si>
  <si>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</si>
  <si>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</si>
  <si>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</si>
  <si>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</si>
  <si>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</si>
  <si>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</si>
  <si>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</si>
  <si>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</si>
  <si>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</si>
  <si>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</si>
  <si>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</si>
  <si>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</si>
  <si>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</si>
  <si>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</si>
  <si>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</si>
  <si>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</si>
  <si>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</si>
  <si>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</si>
  <si>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</si>
  <si>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</si>
  <si>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</si>
  <si>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</si>
  <si>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</si>
  <si>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</si>
  <si>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</si>
  <si>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</si>
  <si>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</si>
  <si>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</si>
  <si>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</si>
  <si>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</si>
  <si>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</si>
  <si>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</si>
  <si>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</si>
  <si>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</si>
  <si>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</si>
  <si>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</si>
  <si>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</si>
  <si>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</si>
  <si>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</si>
  <si>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</si>
  <si>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</si>
  <si>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</si>
  <si>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</si>
  <si>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</si>
  <si>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</si>
  <si>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</si>
  <si>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</si>
  <si>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</si>
  <si>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</si>
  <si>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</si>
  <si>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</si>
  <si>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</si>
  <si>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</si>
  <si>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</si>
  <si>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</si>
  <si>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</si>
  <si>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</si>
  <si>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</si>
  <si>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</si>
  <si>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</si>
  <si>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</si>
  <si>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</si>
  <si>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</si>
  <si>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</si>
  <si>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</si>
  <si>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</si>
  <si>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</si>
  <si>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</si>
  <si>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</si>
  <si>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</si>
  <si>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</si>
  <si>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</si>
  <si>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</si>
  <si>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</si>
  <si>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</si>
  <si>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</si>
  <si>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</si>
  <si>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</si>
  <si>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</si>
  <si>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</si>
  <si>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</si>
  <si>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</si>
  <si>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</si>
  <si>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</si>
  <si>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</si>
  <si>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</si>
  <si>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</si>
  <si>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</si>
  <si>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</si>
  <si>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</si>
  <si>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</si>
  <si>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</si>
  <si>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</si>
  <si>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</si>
  <si>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</si>
  <si>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</si>
  <si>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</si>
  <si>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</si>
  <si>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</si>
  <si>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</si>
  <si>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</si>
  <si>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</si>
  <si>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</si>
  <si>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</si>
  <si>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</si>
  <si>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</si>
  <si>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</si>
  <si>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</si>
  <si>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</si>
  <si>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</si>
  <si>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</si>
  <si>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</si>
  <si>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</si>
  <si>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</si>
  <si>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</si>
  <si>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</si>
  <si>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</si>
  <si>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</si>
  <si>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</si>
  <si>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</si>
  <si>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</si>
  <si>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</si>
  <si>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</si>
  <si>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</si>
  <si>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</si>
  <si>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</si>
  <si>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</si>
  <si>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</si>
  <si>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</si>
  <si>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</si>
  <si>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</si>
  <si>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</si>
  <si>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</si>
  <si>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</si>
  <si>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</si>
  <si>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</si>
  <si>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</si>
  <si>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</si>
  <si>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</si>
  <si>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</si>
  <si>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</si>
  <si>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</si>
  <si>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</si>
  <si>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</si>
  <si>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</si>
  <si>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</si>
  <si>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</si>
  <si>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</si>
  <si>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</si>
  <si>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</si>
  <si>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</si>
  <si>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</si>
  <si>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</si>
  <si>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</si>
  <si>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</si>
  <si>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</si>
  <si>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</si>
  <si>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</si>
  <si>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</si>
  <si>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</si>
  <si>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</si>
  <si>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</si>
  <si>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</si>
  <si>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</si>
  <si>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</si>
  <si>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</si>
  <si>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</si>
  <si>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</si>
  <si>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</si>
  <si>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</si>
  <si>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</si>
  <si>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</si>
  <si>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</si>
  <si>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</si>
  <si>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</si>
  <si>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</si>
  <si>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</si>
  <si>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</si>
  <si>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</si>
  <si>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</si>
  <si>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</si>
  <si>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</si>
  <si>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</si>
  <si>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</si>
  <si>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</si>
  <si>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</si>
  <si>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</si>
  <si>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</si>
  <si>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</si>
  <si>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</si>
  <si>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</si>
  <si>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</si>
  <si>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</si>
  <si>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</si>
  <si>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</si>
  <si>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</si>
  <si>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</si>
  <si>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</si>
  <si>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</si>
  <si>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</si>
  <si>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</si>
  <si>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</si>
  <si>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</si>
  <si>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</si>
  <si>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</si>
  <si>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</si>
  <si>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</si>
  <si>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</si>
  <si>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</si>
  <si>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</si>
  <si>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</si>
  <si>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</si>
  <si>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</si>
  <si>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</si>
  <si>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</si>
  <si>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</si>
  <si>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</si>
  <si>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</si>
  <si>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</si>
  <si>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</si>
  <si>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</si>
  <si>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</si>
  <si>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</si>
  <si>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</si>
  <si>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</si>
  <si>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</si>
  <si>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</si>
  <si>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</si>
  <si>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</si>
  <si>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</si>
  <si>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</si>
  <si>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</si>
  <si>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</si>
  <si>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</si>
  <si>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</si>
  <si>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</si>
  <si>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</si>
  <si>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</si>
  <si>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</si>
  <si>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</si>
  <si>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</si>
  <si>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</si>
  <si>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</si>
  <si>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</si>
  <si>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</si>
  <si>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</si>
  <si>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</si>
  <si>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</si>
  <si>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</si>
  <si>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</si>
  <si>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</si>
  <si>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</si>
  <si>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</si>
  <si>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</si>
  <si>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</si>
  <si>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</si>
  <si>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</si>
  <si>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</si>
  <si>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</si>
  <si>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</si>
  <si>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</si>
  <si>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</si>
  <si>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</si>
  <si>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</si>
  <si>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</si>
  <si>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</si>
  <si>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</si>
  <si>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</si>
  <si>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</si>
  <si>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</si>
  <si>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</si>
  <si>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</si>
  <si>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</si>
  <si>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</si>
  <si>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</si>
  <si>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</si>
  <si>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</si>
  <si>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</si>
  <si>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</si>
  <si>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</si>
  <si>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</si>
  <si>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</si>
  <si>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</si>
  <si>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</si>
  <si>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</si>
  <si>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</si>
  <si>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</si>
  <si>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</si>
  <si>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</si>
  <si>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</si>
  <si>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</si>
  <si>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</si>
  <si>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</si>
  <si>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</si>
  <si>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</si>
  <si>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</si>
  <si>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</si>
  <si>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</si>
  <si>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</si>
  <si>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</si>
  <si>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</si>
  <si>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</si>
  <si>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</si>
  <si>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</si>
  <si>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</si>
  <si>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</si>
  <si>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</si>
  <si>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</si>
  <si>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</si>
  <si>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</si>
  <si>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</si>
  <si>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</si>
  <si>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</si>
  <si>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</si>
  <si>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</si>
  <si>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</si>
  <si>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</si>
  <si>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</si>
  <si>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</si>
  <si>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</si>
  <si>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</si>
  <si>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</si>
  <si>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</si>
  <si>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</si>
  <si>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</si>
  <si>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</si>
  <si>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</si>
  <si>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</si>
  <si>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</si>
  <si>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</si>
  <si>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</si>
  <si>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</si>
  <si>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</si>
  <si>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</si>
  <si>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</si>
  <si>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</si>
  <si>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</si>
  <si>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</si>
  <si>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</si>
  <si>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</si>
  <si>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</si>
  <si>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</si>
  <si>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</si>
  <si>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</si>
  <si>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</si>
  <si>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</si>
  <si>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</si>
  <si>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</si>
  <si>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</si>
  <si>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</si>
  <si>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</si>
  <si>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</si>
  <si>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</si>
  <si>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</si>
  <si>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</si>
  <si>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</si>
  <si>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</si>
  <si>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</si>
  <si>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</si>
  <si>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</si>
  <si>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</si>
  <si>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</si>
  <si>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</si>
  <si>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</si>
  <si>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</si>
  <si>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</si>
  <si>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</si>
  <si>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</si>
  <si>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</si>
  <si>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</si>
  <si>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</si>
  <si>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</si>
  <si>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</si>
  <si>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</si>
  <si>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</si>
  <si>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</si>
  <si>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</si>
  <si>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</si>
  <si>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</si>
  <si>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</si>
  <si>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</si>
  <si>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</si>
  <si>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</si>
  <si>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</si>
  <si>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</si>
  <si>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</si>
  <si>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</si>
  <si>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</si>
  <si>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</si>
  <si>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</si>
  <si>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</si>
  <si>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</si>
  <si>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</si>
  <si>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</si>
  <si>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</si>
  <si>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</si>
  <si>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</si>
  <si>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</si>
  <si>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</si>
  <si>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</si>
  <si>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</si>
  <si>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</si>
  <si>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</si>
  <si>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</si>
  <si>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</si>
  <si>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</si>
  <si>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</si>
  <si>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</si>
  <si>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</si>
  <si>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</si>
  <si>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</si>
  <si>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</si>
  <si>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</si>
  <si>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</si>
  <si>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</si>
  <si>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</si>
  <si>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</si>
  <si>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</si>
  <si>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</si>
  <si>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</si>
  <si>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</si>
  <si>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</si>
  <si>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</si>
  <si>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</si>
  <si>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</si>
  <si>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</si>
  <si>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</si>
  <si>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</si>
  <si>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</si>
  <si>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</si>
  <si>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</si>
  <si>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</si>
  <si>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</si>
  <si>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</si>
  <si>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</si>
  <si>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</si>
  <si>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</si>
  <si>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</si>
  <si>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</si>
  <si>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</si>
  <si>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</si>
  <si>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</si>
  <si>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</si>
  <si>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</si>
  <si>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</si>
  <si>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</si>
  <si>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</si>
  <si>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</si>
  <si>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</si>
  <si>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</si>
  <si>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</si>
  <si>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</si>
  <si>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</si>
  <si>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</si>
  <si>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</si>
  <si>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</si>
  <si>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</si>
  <si>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</si>
  <si>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</si>
  <si>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</si>
  <si>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</si>
  <si>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</si>
  <si>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</si>
  <si>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</si>
  <si>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</si>
  <si>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</si>
  <si>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</si>
  <si>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</si>
  <si>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</si>
  <si>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</si>
  <si>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</si>
  <si>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</si>
  <si>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</si>
  <si>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</si>
  <si>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</si>
  <si>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</si>
  <si>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</si>
  <si>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</si>
  <si>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</si>
  <si>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</si>
  <si>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</si>
  <si>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</si>
  <si>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</si>
  <si>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</si>
  <si>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</si>
  <si>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</si>
  <si>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</si>
  <si>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</si>
  <si>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</si>
  <si>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</si>
  <si>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</si>
  <si>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</si>
  <si>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</si>
  <si>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</si>
  <si>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</si>
  <si>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</si>
  <si>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</si>
  <si>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</si>
  <si>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</si>
  <si>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</si>
  <si>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</si>
  <si>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</si>
  <si>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</si>
  <si>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</si>
  <si>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</si>
  <si>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</si>
  <si>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</si>
  <si>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</si>
  <si>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</si>
  <si>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</si>
  <si>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</si>
  <si>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</si>
  <si>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</si>
  <si>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</si>
  <si>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</si>
  <si>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</si>
  <si>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</si>
  <si>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</si>
  <si>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</si>
  <si>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</si>
  <si>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</si>
  <si>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</si>
  <si>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</si>
  <si>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</si>
  <si>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</si>
  <si>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</si>
  <si>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</si>
  <si>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</si>
  <si>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</si>
  <si>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</si>
  <si>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</si>
  <si>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</si>
  <si>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</si>
  <si>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</si>
  <si>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</si>
  <si>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</si>
  <si>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</si>
  <si>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</si>
  <si>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</si>
  <si>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</si>
  <si>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</si>
  <si>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</si>
  <si>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</si>
  <si>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</si>
  <si>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</si>
  <si>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</si>
  <si>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</si>
  <si>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</si>
  <si>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</si>
  <si>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</si>
  <si>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</si>
  <si>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</si>
  <si>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</si>
  <si>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</si>
  <si>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</si>
  <si>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</si>
  <si>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</si>
  <si>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</si>
  <si>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</si>
  <si>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</si>
  <si>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</si>
  <si>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</si>
  <si>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</si>
  <si>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</si>
  <si>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</si>
  <si>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</si>
  <si>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</si>
  <si>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</si>
  <si>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</si>
  <si>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</si>
  <si>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</si>
  <si>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</si>
  <si>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</si>
  <si>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</si>
  <si>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</si>
  <si>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</si>
  <si>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</si>
  <si>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</si>
  <si>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</si>
  <si>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</si>
  <si>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</si>
  <si>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</si>
  <si>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</si>
  <si>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</si>
  <si>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</si>
  <si>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</si>
  <si>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</si>
  <si>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</si>
  <si>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</si>
  <si>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</si>
  <si>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</si>
  <si>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</si>
  <si>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</si>
  <si>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</si>
  <si>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</si>
  <si>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</si>
  <si>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</si>
  <si>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</si>
  <si>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</si>
  <si>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</si>
  <si>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</si>
  <si>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</si>
  <si>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</si>
  <si>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</si>
  <si>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</si>
  <si>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</si>
  <si>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</si>
  <si>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</si>
  <si>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</si>
  <si>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</si>
  <si>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</si>
  <si>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</si>
  <si>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</si>
  <si>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</si>
  <si>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</si>
  <si>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</si>
  <si>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</si>
  <si>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</si>
  <si>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</si>
  <si>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</si>
  <si>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</si>
  <si>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</si>
  <si>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</si>
  <si>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</si>
  <si>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</si>
  <si>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</si>
  <si>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</si>
  <si>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</si>
  <si>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</si>
  <si>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</si>
  <si>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</si>
  <si>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</si>
  <si>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</si>
  <si>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</si>
  <si>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</si>
  <si>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</si>
  <si>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</si>
  <si>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</si>
  <si>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</si>
  <si>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</si>
  <si>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</si>
  <si>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</si>
  <si>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</si>
  <si>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</si>
  <si>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</si>
  <si>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</si>
  <si>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</si>
  <si>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</si>
  <si>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</si>
  <si>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</si>
  <si>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</si>
  <si>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</si>
  <si>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</si>
  <si>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</si>
  <si>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</si>
  <si>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</si>
  <si>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</si>
  <si>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</si>
  <si>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</si>
  <si>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</si>
  <si>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</si>
  <si>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</si>
  <si>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</si>
  <si>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</si>
  <si>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</si>
  <si>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</si>
  <si>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</si>
  <si>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</si>
  <si>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</si>
  <si>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</si>
  <si>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</si>
  <si>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</si>
  <si>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</si>
  <si>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</si>
  <si>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</si>
  <si>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</si>
  <si>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</si>
  <si>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</si>
  <si>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</si>
  <si>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</si>
  <si>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</si>
  <si>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</si>
  <si>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</si>
  <si>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</si>
  <si>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</si>
  <si>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</si>
  <si>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</si>
  <si>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</si>
  <si>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</si>
  <si>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</si>
  <si>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</si>
  <si>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</si>
  <si>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</si>
  <si>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</si>
  <si>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</si>
  <si>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</si>
  <si>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</si>
  <si>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</si>
  <si>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</si>
  <si>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</si>
  <si>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</si>
  <si>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</si>
  <si>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</si>
  <si>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</si>
  <si>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</si>
  <si>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</si>
  <si>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</si>
  <si>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</si>
  <si>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</si>
  <si>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</si>
  <si>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</si>
  <si>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</si>
  <si>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</si>
  <si>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</si>
  <si>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</si>
  <si>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</si>
  <si>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</si>
  <si>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</si>
  <si>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</si>
  <si>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</si>
  <si>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</si>
  <si>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</si>
  <si>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</si>
  <si>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</si>
  <si>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</si>
  <si>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</si>
  <si>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</si>
  <si>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</si>
  <si>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</si>
  <si>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</si>
  <si>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</si>
  <si>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</si>
  <si>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</si>
  <si>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</si>
  <si>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</si>
  <si>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</si>
  <si>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</si>
  <si>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</si>
  <si>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</si>
  <si>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</si>
  <si>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</si>
  <si>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</si>
  <si>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</si>
  <si>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</si>
  <si>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</si>
  <si>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</si>
  <si>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</si>
  <si>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</si>
  <si>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</si>
  <si>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</si>
  <si>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</si>
  <si>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</si>
  <si>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</si>
  <si>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</si>
  <si>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</si>
  <si>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</si>
  <si>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</si>
  <si>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</si>
  <si>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</si>
  <si>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</si>
  <si>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</si>
  <si>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</si>
  <si>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</si>
  <si>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</si>
  <si>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</si>
  <si>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</si>
  <si>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</si>
  <si>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</si>
  <si>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</si>
  <si>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</si>
  <si>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</si>
  <si>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</si>
  <si>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</si>
  <si>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</si>
  <si>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</si>
  <si>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</si>
  <si>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</si>
  <si>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</si>
  <si>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</si>
  <si>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</si>
  <si>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</si>
  <si>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</si>
  <si>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</si>
  <si>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</si>
  <si>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</si>
  <si>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</si>
  <si>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</si>
  <si>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</si>
  <si>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</si>
  <si>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</si>
  <si>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</si>
  <si>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</si>
  <si>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</si>
  <si>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</si>
  <si>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</si>
  <si>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</si>
  <si>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</si>
  <si>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</si>
  <si>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</si>
  <si>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</si>
  <si>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</si>
  <si>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</si>
  <si>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</si>
  <si>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</si>
  <si>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</si>
  <si>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</si>
  <si>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</si>
  <si>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</si>
  <si>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</si>
  <si>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</si>
  <si>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</si>
  <si>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</si>
  <si>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</si>
  <si>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</si>
  <si>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</si>
  <si>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</si>
  <si>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</si>
  <si>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</si>
  <si>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</si>
  <si>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</si>
  <si>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</si>
  <si>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</si>
  <si>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</si>
  <si>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</si>
  <si>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</si>
  <si>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</si>
  <si>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</si>
  <si>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</si>
  <si>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</si>
  <si>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</si>
  <si>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</si>
  <si>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</si>
  <si>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</si>
  <si>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</si>
  <si>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</si>
  <si>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</si>
  <si>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</si>
  <si>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</si>
  <si>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</si>
  <si>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</si>
  <si>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</si>
  <si>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</si>
  <si>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</si>
  <si>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</si>
  <si>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</si>
  <si>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</si>
  <si>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</si>
  <si>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</si>
  <si>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</si>
  <si>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</si>
  <si>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</si>
  <si>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</si>
  <si>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</si>
  <si>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</si>
  <si>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</si>
  <si>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</si>
  <si>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</si>
  <si>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</si>
  <si>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</si>
  <si>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</si>
  <si>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</si>
  <si>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</si>
  <si>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</si>
  <si>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</si>
  <si>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</si>
  <si>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</si>
  <si>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</si>
  <si>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</si>
  <si>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</si>
  <si>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</si>
  <si>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</si>
  <si>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</si>
  <si>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</si>
  <si>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</si>
  <si>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</si>
  <si>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</si>
  <si>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</si>
  <si>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</si>
  <si>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</si>
  <si>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</si>
  <si>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</si>
  <si>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</si>
  <si>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</si>
  <si>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</si>
  <si>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</si>
  <si>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</si>
  <si>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</si>
  <si>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</si>
  <si>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</si>
  <si>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</si>
  <si>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</si>
  <si>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</si>
  <si>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</si>
  <si>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</si>
  <si>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</si>
  <si>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</si>
  <si>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</si>
  <si>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</si>
  <si>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</si>
  <si>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</si>
  <si>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</si>
  <si>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</si>
  <si>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</si>
  <si>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</si>
  <si>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</si>
  <si>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</si>
  <si>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</si>
  <si>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</si>
  <si>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</si>
  <si>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</si>
  <si>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</si>
  <si>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</si>
  <si>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</si>
  <si>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</si>
  <si>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</si>
  <si>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</si>
  <si>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</si>
  <si>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</si>
  <si>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</si>
  <si>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</si>
  <si>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</si>
  <si>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</si>
  <si>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</si>
  <si>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</si>
  <si>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</si>
  <si>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</si>
  <si>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</si>
  <si>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</si>
  <si>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</si>
  <si>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</si>
  <si>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</si>
  <si>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</si>
  <si>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</si>
  <si>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</si>
  <si>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</si>
  <si>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</si>
  <si>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</si>
  <si>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</si>
  <si>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</si>
  <si>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</si>
  <si>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</si>
  <si>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</si>
  <si>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</si>
  <si>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</si>
  <si>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</si>
  <si>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</si>
  <si>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</si>
  <si>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</si>
  <si>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</si>
  <si>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</si>
  <si>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</si>
  <si>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</si>
  <si>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</si>
  <si>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</si>
  <si>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</si>
  <si>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</si>
  <si>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</si>
  <si>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</si>
  <si>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</si>
  <si>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</si>
  <si>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</si>
  <si>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</si>
  <si>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</si>
  <si>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</si>
  <si>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</si>
  <si>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</si>
  <si>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</si>
  <si>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</si>
  <si>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</si>
  <si>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</si>
  <si>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</si>
  <si>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</si>
  <si>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</si>
  <si>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</si>
  <si>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</si>
  <si>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</si>
  <si>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</si>
  <si>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</si>
  <si>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</si>
  <si>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</si>
  <si>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</si>
  <si>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</si>
  <si>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</si>
  <si>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</si>
  <si>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</si>
  <si>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</si>
  <si>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</si>
  <si>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</si>
  <si>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</si>
  <si>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</si>
  <si>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</si>
  <si>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</si>
  <si>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</si>
  <si>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</si>
  <si>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</si>
  <si>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</si>
  <si>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</si>
  <si>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</si>
  <si>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</si>
  <si>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</si>
  <si>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</si>
  <si>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</si>
  <si>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</si>
  <si>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</si>
  <si>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</si>
  <si>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</si>
  <si>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</si>
  <si>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</si>
  <si>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</si>
  <si>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</si>
  <si>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</si>
  <si>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</si>
  <si>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</si>
  <si>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</si>
  <si>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</si>
  <si>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</si>
  <si>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</si>
  <si>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</si>
  <si>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</si>
  <si>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</si>
  <si>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</si>
  <si>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</si>
  <si>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</si>
  <si>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</si>
  <si>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</si>
  <si>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</si>
  <si>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</si>
  <si>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</si>
  <si>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</si>
  <si>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</si>
  <si>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</si>
  <si>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</si>
  <si>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</si>
  <si>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</si>
  <si>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</si>
  <si>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</si>
  <si>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</si>
  <si>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</si>
  <si>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</si>
  <si>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</si>
  <si>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</si>
  <si>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</si>
  <si>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</si>
  <si>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</si>
  <si>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</si>
  <si>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</si>
  <si>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</si>
  <si>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</si>
  <si>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</si>
  <si>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</si>
  <si>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</si>
  <si>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</si>
  <si>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</si>
  <si>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</si>
  <si>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</si>
  <si>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</si>
  <si>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</si>
  <si>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</si>
  <si>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</si>
  <si>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</si>
  <si>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</si>
  <si>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</si>
  <si>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</si>
  <si>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</si>
  <si>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</si>
  <si>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</si>
  <si>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</si>
  <si>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</si>
  <si>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</si>
  <si>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</si>
  <si>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</si>
  <si>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</si>
  <si>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</si>
  <si>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</si>
  <si>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</si>
  <si>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</si>
  <si>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</si>
  <si>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</si>
  <si>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</si>
  <si>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</si>
  <si>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</si>
  <si>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</si>
  <si>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</si>
  <si>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</si>
  <si>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</si>
  <si>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</si>
  <si>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</si>
  <si>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</si>
  <si>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</si>
  <si>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</si>
  <si>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</si>
  <si>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</si>
  <si>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</si>
  <si>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</si>
  <si>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</si>
  <si>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</si>
  <si>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</si>
  <si>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</si>
  <si>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</si>
  <si>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</si>
  <si>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</si>
  <si>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</si>
  <si>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</si>
  <si>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</si>
  <si>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</si>
  <si>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</si>
  <si>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</si>
  <si>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</si>
  <si>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</si>
  <si>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</si>
  <si>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</si>
  <si>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</si>
  <si>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</si>
  <si>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</si>
  <si>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</si>
  <si>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</si>
  <si>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</si>
  <si>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</si>
  <si>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</si>
  <si>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</si>
  <si>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</si>
  <si>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</si>
  <si>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</si>
  <si>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</si>
  <si>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</si>
  <si>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</si>
  <si>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</si>
  <si>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</si>
  <si>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</si>
  <si>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</si>
  <si>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</si>
  <si>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</si>
  <si>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</si>
  <si>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</si>
  <si>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</si>
  <si>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</si>
  <si>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</si>
  <si>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</si>
  <si>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</si>
  <si>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</si>
  <si>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</si>
  <si>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</si>
  <si>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</si>
  <si>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</si>
  <si>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</si>
  <si>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</si>
  <si>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</si>
  <si>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</si>
  <si>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</si>
  <si>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</si>
  <si>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</si>
  <si>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</si>
  <si>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</si>
  <si>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</si>
  <si>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</si>
  <si>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</si>
  <si>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</si>
  <si>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</si>
  <si>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</si>
  <si>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</si>
  <si>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</si>
  <si>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</si>
  <si>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</si>
  <si>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</si>
  <si>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</si>
  <si>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</si>
  <si>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</si>
  <si>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</si>
  <si>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</si>
  <si>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</si>
  <si>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</si>
  <si>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</si>
  <si>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</si>
  <si>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</si>
  <si>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</si>
  <si>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</si>
  <si>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</si>
  <si>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</si>
  <si>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</si>
  <si>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</si>
  <si>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</si>
  <si>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</si>
  <si>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</si>
  <si>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</si>
  <si>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</si>
  <si>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</si>
  <si>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</si>
  <si>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</si>
  <si>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</si>
  <si>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</si>
  <si>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</si>
  <si>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</si>
  <si>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</si>
  <si>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</si>
  <si>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</si>
  <si>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</si>
  <si>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</si>
  <si>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</si>
  <si>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</si>
  <si>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</si>
  <si>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</si>
  <si>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</si>
  <si>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</si>
  <si>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</si>
  <si>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</si>
  <si>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</si>
  <si>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</si>
  <si>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</si>
  <si>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</si>
  <si>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</si>
  <si>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</si>
  <si>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</si>
  <si>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</si>
  <si>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</si>
  <si>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</si>
  <si>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</si>
  <si>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</si>
  <si>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</si>
  <si>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</si>
  <si>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</si>
  <si>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</si>
  <si>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</si>
  <si>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</si>
  <si>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</si>
  <si>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</si>
  <si>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</si>
  <si>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</si>
  <si>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</si>
  <si>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</si>
  <si>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</si>
  <si>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</si>
  <si>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</si>
  <si>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</si>
  <si>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</si>
  <si>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</si>
  <si>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</si>
  <si>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</si>
  <si>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</si>
  <si>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</si>
  <si>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</si>
  <si>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</si>
  <si>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</si>
  <si>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</si>
  <si>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</si>
  <si>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</si>
  <si>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</si>
  <si>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</si>
  <si>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</si>
  <si>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</si>
  <si>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</si>
  <si>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</si>
  <si>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</si>
  <si>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</si>
  <si>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</si>
  <si>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</si>
  <si>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</si>
  <si>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</si>
  <si>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</si>
  <si>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</si>
  <si>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</si>
  <si>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</si>
  <si>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</si>
  <si>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</si>
  <si>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</si>
  <si>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</si>
  <si>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</si>
  <si>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</si>
  <si>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</si>
  <si>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</si>
  <si>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</si>
  <si>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</si>
  <si>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</si>
  <si>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</si>
  <si>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</si>
  <si>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</si>
  <si>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</si>
  <si>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</si>
  <si>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</si>
  <si>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</si>
  <si>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</si>
  <si>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</si>
  <si>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</si>
  <si>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</si>
  <si>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</si>
  <si>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</si>
  <si>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</si>
  <si>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</si>
  <si>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</si>
  <si>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</si>
  <si>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</si>
  <si>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</si>
  <si>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</si>
  <si>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</si>
  <si>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</si>
  <si>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</si>
  <si>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</si>
  <si>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</si>
  <si>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</si>
  <si>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</si>
  <si>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</si>
  <si>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</si>
  <si>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</si>
  <si>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</si>
  <si>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</si>
  <si>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</si>
  <si>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</si>
  <si>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</si>
  <si>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</si>
  <si>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</si>
  <si>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</si>
  <si>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</si>
  <si>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</si>
  <si>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</si>
  <si>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</si>
  <si>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</si>
  <si>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</si>
  <si>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</si>
  <si>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</si>
  <si>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</si>
  <si>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</si>
  <si>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</si>
  <si>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</si>
  <si>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</si>
  <si>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</si>
  <si>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</si>
  <si>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</si>
  <si>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</si>
  <si>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</si>
  <si>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</si>
  <si>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</si>
  <si>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</si>
  <si>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</si>
  <si>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</si>
  <si>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</si>
  <si>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</si>
  <si>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</si>
  <si>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</si>
  <si>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</si>
  <si>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</si>
  <si>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</si>
  <si>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</si>
  <si>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</si>
  <si>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</si>
  <si>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</si>
  <si>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</si>
  <si>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</si>
  <si>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</si>
  <si>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</si>
  <si>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</si>
  <si>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</si>
  <si>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</si>
  <si>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</si>
  <si>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</si>
  <si>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</si>
  <si>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</si>
  <si>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</si>
  <si>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</si>
  <si>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</si>
  <si>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</si>
  <si>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</si>
  <si>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</si>
  <si>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</si>
  <si>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</si>
  <si>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</si>
  <si>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</si>
  <si>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</si>
  <si>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</si>
  <si>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</si>
  <si>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</si>
  <si>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</si>
  <si>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</si>
  <si>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</si>
  <si>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</si>
  <si>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</si>
  <si>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</si>
  <si>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</si>
  <si>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</si>
  <si>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</si>
  <si>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</si>
  <si>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</si>
  <si>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</si>
  <si>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</si>
  <si>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</si>
  <si>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</si>
  <si>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</si>
  <si>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</si>
  <si>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</si>
  <si>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</si>
  <si>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</si>
  <si>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</si>
  <si>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</si>
  <si>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</si>
  <si>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</si>
  <si>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</si>
  <si>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</si>
  <si>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</si>
  <si>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</si>
  <si>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</si>
  <si>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</si>
  <si>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</si>
  <si>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</si>
  <si>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</si>
  <si>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</si>
  <si>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</si>
  <si>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</si>
  <si>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</si>
  <si>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</si>
  <si>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</si>
  <si>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</si>
  <si>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</si>
  <si>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</si>
  <si>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</si>
  <si>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</si>
  <si>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</si>
  <si>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</si>
  <si>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</si>
  <si>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</si>
  <si>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</si>
  <si>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</si>
  <si>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</si>
  <si>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</si>
  <si>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</si>
  <si>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</si>
  <si>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</si>
  <si>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</si>
  <si>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</si>
  <si>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</si>
  <si>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</si>
  <si>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</si>
  <si>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</si>
  <si>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</si>
  <si>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</si>
  <si>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</si>
  <si>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</si>
  <si>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</si>
  <si>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</si>
  <si>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</si>
  <si>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</si>
  <si>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</si>
  <si>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</si>
  <si>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</si>
  <si>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</si>
  <si>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</si>
  <si>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</si>
  <si>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</si>
  <si>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</si>
  <si>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</si>
  <si>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</si>
  <si>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</si>
  <si>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</si>
  <si>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</si>
  <si>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</si>
  <si>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</si>
  <si>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</si>
  <si>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</si>
  <si>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</si>
  <si>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</si>
  <si>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</si>
  <si>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</si>
  <si>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</si>
  <si>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</si>
  <si>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</si>
  <si>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</si>
  <si>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</si>
  <si>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</si>
  <si>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</si>
  <si>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</si>
  <si>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</si>
  <si>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</si>
  <si>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</si>
  <si>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</si>
  <si>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</si>
  <si>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</si>
  <si>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</si>
  <si>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</si>
  <si>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</si>
  <si>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</si>
  <si>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</si>
  <si>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</si>
  <si>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</si>
  <si>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</si>
  <si>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</si>
  <si>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</si>
  <si>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</si>
  <si>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</si>
  <si>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</si>
  <si>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</si>
  <si>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</si>
  <si>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</si>
  <si>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</si>
  <si>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</si>
  <si>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</si>
  <si>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</si>
  <si>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</si>
  <si>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</si>
  <si>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</si>
  <si>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</si>
  <si>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</si>
  <si>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</si>
  <si>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</si>
  <si>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</si>
  <si>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</si>
  <si>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</si>
  <si>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</si>
  <si>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</si>
  <si>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</si>
  <si>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</si>
  <si>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</si>
  <si>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</si>
  <si>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</si>
  <si>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</si>
  <si>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</si>
  <si>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</si>
  <si>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</si>
  <si>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</si>
  <si>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</si>
  <si>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</si>
  <si>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</si>
  <si>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</si>
  <si>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</si>
  <si>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</si>
  <si>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</si>
  <si>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</si>
  <si>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</si>
  <si>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</si>
  <si>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</si>
  <si>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</si>
  <si>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</si>
  <si>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</si>
  <si>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</si>
  <si>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</si>
  <si>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</si>
  <si>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</si>
  <si>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</si>
  <si>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</si>
  <si>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</si>
  <si>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</si>
  <si>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</si>
  <si>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</si>
  <si>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</si>
  <si>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</si>
  <si>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</si>
  <si>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</si>
  <si>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</si>
  <si>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</si>
  <si>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</si>
  <si>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</si>
  <si>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</si>
  <si>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</si>
  <si>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</si>
  <si>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</si>
  <si>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</si>
  <si>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</si>
  <si>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</si>
  <si>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</si>
  <si>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</si>
  <si>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</si>
  <si>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</si>
  <si>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</si>
  <si>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</si>
  <si>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</si>
  <si>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</si>
  <si>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</si>
  <si>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</si>
  <si>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</si>
  <si>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</si>
  <si>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</si>
  <si>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</si>
  <si>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</si>
  <si>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</si>
  <si>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</si>
  <si>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</si>
  <si>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</si>
  <si>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</si>
  <si>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</si>
  <si>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</si>
  <si>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</si>
  <si>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</si>
  <si>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</si>
  <si>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</si>
  <si>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</si>
  <si>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</si>
  <si>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</si>
  <si>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</si>
  <si>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</si>
  <si>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</si>
  <si>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</si>
  <si>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</si>
  <si>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</si>
  <si>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</si>
  <si>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</si>
  <si>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</si>
  <si>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</si>
  <si>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</si>
  <si>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</si>
  <si>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</si>
  <si>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</si>
  <si>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</si>
  <si>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</si>
  <si>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</si>
  <si>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</si>
  <si>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</si>
  <si>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</si>
  <si>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</si>
  <si>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</si>
  <si>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</si>
  <si>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</si>
  <si>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</si>
  <si>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</si>
  <si>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</si>
  <si>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</si>
  <si>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</si>
  <si>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</si>
  <si>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</si>
  <si>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</si>
  <si>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</si>
  <si>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</si>
  <si>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</si>
  <si>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</si>
  <si>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</si>
  <si>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</si>
  <si>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</si>
  <si>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</si>
  <si>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</si>
  <si>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</si>
  <si>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</si>
  <si>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</si>
  <si>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</si>
  <si>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</si>
  <si>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</si>
  <si>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</si>
  <si>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</si>
  <si>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</si>
  <si>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</si>
  <si>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</si>
  <si>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</si>
  <si>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</si>
  <si>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</si>
  <si>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</si>
  <si>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</si>
  <si>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</si>
  <si>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</si>
  <si>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</si>
  <si>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</si>
  <si>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</si>
  <si>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</si>
  <si>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</si>
  <si>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</si>
  <si>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</si>
  <si>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</si>
  <si>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</si>
  <si>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</si>
  <si>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</si>
  <si>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</si>
  <si>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</si>
  <si>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</si>
  <si>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</si>
  <si>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</si>
  <si>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</si>
  <si>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</si>
  <si>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</si>
  <si>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</si>
  <si>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</si>
  <si>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</si>
  <si>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</si>
  <si>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</si>
  <si>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</si>
  <si>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</si>
  <si>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</si>
  <si>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</si>
  <si>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</si>
  <si>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</si>
  <si>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</si>
  <si>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</si>
  <si>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</si>
  <si>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</si>
  <si>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</si>
  <si>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</si>
  <si>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</si>
  <si>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</si>
  <si>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</si>
  <si>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</si>
  <si>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</si>
  <si>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</si>
  <si>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</si>
  <si>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</si>
  <si>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</si>
  <si>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</si>
  <si>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</si>
  <si>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</si>
  <si>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</si>
  <si>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</si>
  <si>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</si>
  <si>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</si>
  <si>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</si>
  <si>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</si>
  <si>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</si>
  <si>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</si>
  <si>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</si>
  <si>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</si>
  <si>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</si>
  <si>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</si>
  <si>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</si>
  <si>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</si>
  <si>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</si>
  <si>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</si>
  <si>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</si>
  <si>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</si>
  <si>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</si>
  <si>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</si>
  <si>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</si>
  <si>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</si>
  <si>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</si>
  <si>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</si>
  <si>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</si>
  <si>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</si>
  <si>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</si>
  <si>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</si>
  <si>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</si>
  <si>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</si>
  <si>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</si>
  <si>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</si>
  <si>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</si>
  <si>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</si>
  <si>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</si>
  <si>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</si>
  <si>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</si>
  <si>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</si>
  <si>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</si>
  <si>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</si>
  <si>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</si>
  <si>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</si>
  <si>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</si>
  <si>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</si>
  <si>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</si>
  <si>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</si>
  <si>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</si>
  <si>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</si>
  <si>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</si>
  <si>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</si>
  <si>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</si>
  <si>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</si>
  <si>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</si>
  <si>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</si>
  <si>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</si>
  <si>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</si>
  <si>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</si>
  <si>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</si>
  <si>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</si>
  <si>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</si>
  <si>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</si>
  <si>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</si>
  <si>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</si>
  <si>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</si>
  <si>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</si>
  <si>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</si>
  <si>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</si>
  <si>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</si>
  <si>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</si>
  <si>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</si>
  <si>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</si>
  <si>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</si>
  <si>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</si>
  <si>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</si>
  <si>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</si>
  <si>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</si>
  <si>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</si>
  <si>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</si>
  <si>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</si>
  <si>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</si>
  <si>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</si>
  <si>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</si>
  <si>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</si>
  <si>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</si>
  <si>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</si>
  <si>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</si>
  <si>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</si>
  <si>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</si>
  <si>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</si>
  <si>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</si>
  <si>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</si>
  <si>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</si>
  <si>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</si>
  <si>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</si>
  <si>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</si>
  <si>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</si>
  <si>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</si>
  <si>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</si>
  <si>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</si>
  <si>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</si>
  <si>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</si>
  <si>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</si>
  <si>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</si>
  <si>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</si>
  <si>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</si>
  <si>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</si>
  <si>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</si>
  <si>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</si>
  <si>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</si>
  <si>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</si>
  <si>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</si>
  <si>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</si>
  <si>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</si>
  <si>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</si>
  <si>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</si>
  <si>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</si>
  <si>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</si>
  <si>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</si>
  <si>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</si>
  <si>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</si>
  <si>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</si>
  <si>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</si>
  <si>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</si>
  <si>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</si>
  <si>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</si>
  <si>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</si>
  <si>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</si>
  <si>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</si>
  <si>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</si>
  <si>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</si>
  <si>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</si>
  <si>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</si>
  <si>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</si>
  <si>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</si>
  <si>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</si>
  <si>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</si>
  <si>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</si>
  <si>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</si>
  <si>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</si>
  <si>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</si>
  <si>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</si>
  <si>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</si>
  <si>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</si>
  <si>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</si>
  <si>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</si>
  <si>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</si>
  <si>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</si>
  <si>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</si>
  <si>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</si>
  <si>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</si>
  <si>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</si>
  <si>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</si>
  <si>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</si>
  <si>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</si>
  <si>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</si>
  <si>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</si>
  <si>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</si>
  <si>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</si>
  <si>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</si>
  <si>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</si>
  <si>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</si>
  <si>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</si>
  <si>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</si>
  <si>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</si>
  <si>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</si>
  <si>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</si>
  <si>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</si>
  <si>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</si>
  <si>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</si>
  <si>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</si>
  <si>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</si>
  <si>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</si>
  <si>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</si>
  <si>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</si>
  <si>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</si>
  <si>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</si>
  <si>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</si>
  <si>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</si>
  <si>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</si>
  <si>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</si>
  <si>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</si>
  <si>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</si>
  <si>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</si>
  <si>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</si>
  <si>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</si>
  <si>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</si>
  <si>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</si>
  <si>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</si>
  <si>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</si>
  <si>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</si>
  <si>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</si>
  <si>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</si>
  <si>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</si>
  <si>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</si>
  <si>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</si>
  <si>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</si>
  <si>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</si>
  <si>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</si>
  <si>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</si>
  <si>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</si>
  <si>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</si>
  <si>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</si>
  <si>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</si>
  <si>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</si>
  <si>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</si>
  <si>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</si>
  <si>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</si>
  <si>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</si>
  <si>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</si>
  <si>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</si>
  <si>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</si>
  <si>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</si>
  <si>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</si>
  <si>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</si>
  <si>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</si>
  <si>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</si>
  <si>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</si>
  <si>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</si>
  <si>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</si>
  <si>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</si>
  <si>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</si>
  <si>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</si>
  <si>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</si>
  <si>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</si>
  <si>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</si>
  <si>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</si>
  <si>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</si>
  <si>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</si>
  <si>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</si>
  <si>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</si>
  <si>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</si>
  <si>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</si>
  <si>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</si>
  <si>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</si>
  <si>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</si>
  <si>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</si>
  <si>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</si>
  <si>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</si>
  <si>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</si>
  <si>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</si>
  <si>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</si>
  <si>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</si>
  <si>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</si>
  <si>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</si>
  <si>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</si>
  <si>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</si>
  <si>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</si>
  <si>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</si>
  <si>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</si>
  <si>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</si>
  <si>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</si>
  <si>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</si>
  <si>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</si>
  <si>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</si>
  <si>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</si>
  <si>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</si>
  <si>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</si>
  <si>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</si>
  <si>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</si>
  <si>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</si>
  <si>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</si>
  <si>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</si>
  <si>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</si>
  <si>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</si>
  <si>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</si>
  <si>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</si>
  <si>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</si>
  <si>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</si>
  <si>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</si>
  <si>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</si>
  <si>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</si>
  <si>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</si>
  <si>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</si>
  <si>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</si>
  <si>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</si>
  <si>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</si>
  <si>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</si>
  <si>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</si>
  <si>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</si>
  <si>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</si>
  <si>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</si>
  <si>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</si>
  <si>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</si>
  <si>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</si>
  <si>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</si>
  <si>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</si>
  <si>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</si>
  <si>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</si>
  <si>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</si>
  <si>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</si>
  <si>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</si>
  <si>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</si>
  <si>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</si>
  <si>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</si>
  <si>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</si>
  <si>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</si>
  <si>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</si>
  <si>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</si>
  <si>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</si>
  <si>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</si>
  <si>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</si>
  <si>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</si>
  <si>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</si>
  <si>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</si>
  <si>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</si>
  <si>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</si>
  <si>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</si>
  <si>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</si>
  <si>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</si>
  <si>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</si>
  <si>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</si>
  <si>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</si>
  <si>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</si>
  <si>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</si>
  <si>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</si>
  <si>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</si>
  <si>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</si>
  <si>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</si>
  <si>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</si>
  <si>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</si>
  <si>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</si>
  <si>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</si>
  <si>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</si>
  <si>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</si>
  <si>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</si>
  <si>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</si>
  <si>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</si>
  <si>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</si>
  <si>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</si>
  <si>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</si>
  <si>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</si>
  <si>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</si>
  <si>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</si>
  <si>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</si>
  <si>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</si>
  <si>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</si>
  <si>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</si>
  <si>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</si>
  <si>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</si>
  <si>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</si>
  <si>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</si>
  <si>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</si>
  <si>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</si>
  <si>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</si>
  <si>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</si>
  <si>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</si>
  <si>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</si>
  <si>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</si>
  <si>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</si>
  <si>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</si>
  <si>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</si>
  <si>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</si>
  <si>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</si>
  <si>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</si>
  <si>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</si>
  <si>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</si>
  <si>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</si>
  <si>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</si>
  <si>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</si>
  <si>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</si>
  <si>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</si>
  <si>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</si>
  <si>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</si>
  <si>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</si>
  <si>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</si>
  <si>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</si>
  <si>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</si>
  <si>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</si>
  <si>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</si>
  <si>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</si>
  <si>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</si>
  <si>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</si>
  <si>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</si>
  <si>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</si>
  <si>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</si>
  <si>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</si>
  <si>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</si>
  <si>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</si>
  <si>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</si>
  <si>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</si>
  <si>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</si>
  <si>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</si>
  <si>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</si>
  <si>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</si>
  <si>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</si>
  <si>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</si>
  <si>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</si>
  <si>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</si>
  <si>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</si>
  <si>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</si>
  <si>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</si>
  <si>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</si>
  <si>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</si>
  <si>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</si>
  <si>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</si>
  <si>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</si>
  <si>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</si>
  <si>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</si>
  <si>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</si>
  <si>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</si>
  <si>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</si>
  <si>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</si>
  <si>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</si>
  <si>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</si>
  <si>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</si>
  <si>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</si>
  <si>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</si>
  <si>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</si>
  <si>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</si>
  <si>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</si>
  <si>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</si>
  <si>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</si>
  <si>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</si>
  <si>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</si>
  <si>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</si>
  <si>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</si>
  <si>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</si>
  <si>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</si>
  <si>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</si>
  <si>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</si>
  <si>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</si>
  <si>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</si>
  <si>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</si>
  <si>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</si>
  <si>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</si>
  <si>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</si>
  <si>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</si>
  <si>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</si>
  <si>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</si>
  <si>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</si>
  <si>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</si>
  <si>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</si>
  <si>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</si>
  <si>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</si>
  <si>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</si>
  <si>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</si>
  <si>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</si>
  <si>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</si>
  <si>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</si>
  <si>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</si>
  <si>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</si>
  <si>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</si>
  <si>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</si>
  <si>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</si>
  <si>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</si>
  <si>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</si>
  <si>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</si>
  <si>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</si>
  <si>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</si>
  <si>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</si>
  <si>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</si>
  <si>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</si>
  <si>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</si>
  <si>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</si>
  <si>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</si>
  <si>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</si>
  <si>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</si>
  <si>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</si>
  <si>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</si>
  <si>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</si>
  <si>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</si>
  <si>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</si>
  <si>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</si>
  <si>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</si>
  <si>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</si>
  <si>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</si>
  <si>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</si>
  <si>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</si>
  <si>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</si>
  <si>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</si>
  <si>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</si>
  <si>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</si>
  <si>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</si>
  <si>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</si>
  <si>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</si>
  <si>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</si>
  <si>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</si>
  <si>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</si>
  <si>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</si>
  <si>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</si>
  <si>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</si>
  <si>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</si>
  <si>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</si>
  <si>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</si>
  <si>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</si>
  <si>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</si>
  <si>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</si>
  <si>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</si>
  <si>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</si>
  <si>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</si>
  <si>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</si>
  <si>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</si>
  <si>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</si>
  <si>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</si>
  <si>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</si>
  <si>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</si>
  <si>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</si>
  <si>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</si>
  <si>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</si>
  <si>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</si>
  <si>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</si>
  <si>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</si>
  <si>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</si>
  <si>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</si>
  <si>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</si>
  <si>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</si>
  <si>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</si>
  <si>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</si>
  <si>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</si>
  <si>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</si>
  <si>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</si>
  <si>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</si>
  <si>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</si>
  <si>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</si>
  <si>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</si>
  <si>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</si>
  <si>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</si>
  <si>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</si>
  <si>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</si>
  <si>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</si>
  <si>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</si>
  <si>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</si>
  <si>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</si>
  <si>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</si>
  <si>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</si>
  <si>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</si>
  <si>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</si>
  <si>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</si>
  <si>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</si>
  <si>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</si>
  <si>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</si>
  <si>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</si>
  <si>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</si>
  <si>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</si>
  <si>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</si>
  <si>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</si>
  <si>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</si>
  <si>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</si>
  <si>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</si>
  <si>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</si>
  <si>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</si>
  <si>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</si>
  <si>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</si>
  <si>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</si>
  <si>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</si>
  <si>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</si>
  <si>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</si>
  <si>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</si>
  <si>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</si>
  <si>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</si>
  <si>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</si>
  <si>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</si>
  <si>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</si>
  <si>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</si>
  <si>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</si>
  <si>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</si>
  <si>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</si>
  <si>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</si>
  <si>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</si>
  <si>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</si>
  <si>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</si>
  <si>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</si>
  <si>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</si>
  <si>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</si>
  <si>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</si>
  <si>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</si>
  <si>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</si>
  <si>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</si>
  <si>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</si>
  <si>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</si>
  <si>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</si>
  <si>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</si>
  <si>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</si>
  <si>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</si>
  <si>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</si>
  <si>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</si>
  <si>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</si>
  <si>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</si>
  <si>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</si>
  <si>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</si>
  <si>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</si>
  <si>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</si>
  <si>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</si>
  <si>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</si>
  <si>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</si>
  <si>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</si>
  <si>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</si>
  <si>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</si>
  <si>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</si>
  <si>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</si>
  <si>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</si>
  <si>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</si>
  <si>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</si>
  <si>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</si>
  <si>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</si>
  <si>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</si>
  <si>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</si>
  <si>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</si>
  <si>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</si>
  <si>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</si>
  <si>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</si>
  <si>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</si>
  <si>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</si>
  <si>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</si>
  <si>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</si>
  <si>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</si>
  <si>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</si>
  <si>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</si>
  <si>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</si>
  <si>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</si>
  <si>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</si>
  <si>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</si>
  <si>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</si>
  <si>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</si>
  <si>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</si>
  <si>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</si>
  <si>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</si>
  <si>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</si>
  <si>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</si>
  <si>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</si>
  <si>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</si>
  <si>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</si>
  <si>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</si>
  <si>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</si>
  <si>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</si>
  <si>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</si>
  <si>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</si>
  <si>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</si>
  <si>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</si>
  <si>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</si>
  <si>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</si>
  <si>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</si>
  <si>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</si>
  <si>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</si>
  <si>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</si>
  <si>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</si>
  <si>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</si>
  <si>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</si>
  <si>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</si>
  <si>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</si>
  <si>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</si>
  <si>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</si>
  <si>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</si>
  <si>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</si>
  <si>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</si>
  <si>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</si>
  <si>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</si>
  <si>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</si>
  <si>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</si>
  <si>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</si>
  <si>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</si>
  <si>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</si>
  <si>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</si>
  <si>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</si>
  <si>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</si>
  <si>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</si>
  <si>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</si>
  <si>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</si>
  <si>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</si>
  <si>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</si>
  <si>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</si>
  <si>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</si>
  <si>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</si>
  <si>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</si>
  <si>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</si>
  <si>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</si>
  <si>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</si>
  <si>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</si>
  <si>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</si>
  <si>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</si>
  <si>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</si>
  <si>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</si>
  <si>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</si>
  <si>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</si>
  <si>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</si>
  <si>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</si>
  <si>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</si>
  <si>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</si>
  <si>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</si>
  <si>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</si>
  <si>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</si>
  <si>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</si>
  <si>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</si>
  <si>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</si>
  <si>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</si>
  <si>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</si>
  <si>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</si>
  <si>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</si>
  <si>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</si>
  <si>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</si>
  <si>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</si>
  <si>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</si>
  <si>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</si>
  <si>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</si>
  <si>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</si>
  <si>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</si>
  <si>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</si>
  <si>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</si>
  <si>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</si>
  <si>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</si>
  <si>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</si>
  <si>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</si>
  <si>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</si>
  <si>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</si>
  <si>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</si>
  <si>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</si>
  <si>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</si>
  <si>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</si>
  <si>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</si>
  <si>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</si>
  <si>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</si>
  <si>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</si>
  <si>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</si>
  <si>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</si>
  <si>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</si>
  <si>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</si>
  <si>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</si>
  <si>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</si>
  <si>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</si>
  <si>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</si>
  <si>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</si>
  <si>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</si>
  <si>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</si>
  <si>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</si>
  <si>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</si>
  <si>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</si>
  <si>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</si>
  <si>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</si>
  <si>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</si>
  <si>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</si>
  <si>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</si>
  <si>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</si>
  <si>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</si>
  <si>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</si>
  <si>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</si>
  <si>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</si>
  <si>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</si>
  <si>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</si>
  <si>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</si>
  <si>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</si>
  <si>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</si>
  <si>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</si>
  <si>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</si>
  <si>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</si>
  <si>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</si>
  <si>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</si>
  <si>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</si>
  <si>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</si>
  <si>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</si>
  <si>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</si>
  <si>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</si>
  <si>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</si>
  <si>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</si>
  <si>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</si>
  <si>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</si>
  <si>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</si>
  <si>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</si>
  <si>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</si>
  <si>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</si>
  <si>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</si>
  <si>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</si>
  <si>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</si>
  <si>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</si>
  <si>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</si>
  <si>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</si>
  <si>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</si>
  <si>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</si>
  <si>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</si>
  <si>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</si>
  <si>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</si>
  <si>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</si>
  <si>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</si>
  <si>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</si>
  <si>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</si>
  <si>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</si>
  <si>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</si>
  <si>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</si>
  <si>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</si>
  <si>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</si>
  <si>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</si>
  <si>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</si>
  <si>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</si>
  <si>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</si>
  <si>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</si>
  <si>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</si>
  <si>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</si>
  <si>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</si>
  <si>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</si>
  <si>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</si>
  <si>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</si>
  <si>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</si>
  <si>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</si>
  <si>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</si>
  <si>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</si>
  <si>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</si>
  <si>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</si>
  <si>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</si>
  <si>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</si>
  <si>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</si>
  <si>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</si>
  <si>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</si>
  <si>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</si>
  <si>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</si>
  <si>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</si>
  <si>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</si>
  <si>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</si>
  <si>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</si>
  <si>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</si>
  <si>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</si>
  <si>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</si>
  <si>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</si>
  <si>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</si>
  <si>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</si>
  <si>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</si>
  <si>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</si>
  <si>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</si>
  <si>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</si>
  <si>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</si>
  <si>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</si>
  <si>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</si>
  <si>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</si>
  <si>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</si>
  <si>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</si>
  <si>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</si>
  <si>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</si>
  <si>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</si>
  <si>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</si>
  <si>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</si>
  <si>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</si>
  <si>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</si>
  <si>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</si>
  <si>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</si>
  <si>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</si>
  <si>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</si>
  <si>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</si>
  <si>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</si>
  <si>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</si>
  <si>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</si>
  <si>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</si>
  <si>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</si>
  <si>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</si>
  <si>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</si>
  <si>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</si>
  <si>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</si>
  <si>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</si>
  <si>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</si>
  <si>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</si>
  <si>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</si>
  <si>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</si>
  <si>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</si>
  <si>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</si>
  <si>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</si>
  <si>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</si>
  <si>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</si>
  <si>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</si>
  <si>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</si>
  <si>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</si>
  <si>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</si>
  <si>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</si>
  <si>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</si>
  <si>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</si>
  <si>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</si>
  <si>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</si>
  <si>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</si>
  <si>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</si>
  <si>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</si>
  <si>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</si>
  <si>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</si>
  <si>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</si>
  <si>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</si>
  <si>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</si>
  <si>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</si>
  <si>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</si>
  <si>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</si>
  <si>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</si>
  <si>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</si>
  <si>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</si>
  <si>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</si>
  <si>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</si>
  <si>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</si>
  <si>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</si>
  <si>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</si>
  <si>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</si>
  <si>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</si>
  <si>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</si>
  <si>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</si>
  <si>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</si>
  <si>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</si>
  <si>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</si>
  <si>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</si>
  <si>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</si>
  <si>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</si>
  <si>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</si>
  <si>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</si>
  <si>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</si>
  <si>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</si>
  <si>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</si>
  <si>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</si>
  <si>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</si>
  <si>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</si>
  <si>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</si>
  <si>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</si>
  <si>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</si>
  <si>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</si>
  <si>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</si>
  <si>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</si>
  <si>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</si>
  <si>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</si>
  <si>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</si>
  <si>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</si>
  <si>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</si>
  <si>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</si>
  <si>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</si>
  <si>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</si>
  <si>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</si>
  <si>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</si>
  <si>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</si>
  <si>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</si>
  <si>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</si>
  <si>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</si>
  <si>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</si>
  <si>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</si>
  <si>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</si>
  <si>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</si>
  <si>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</si>
  <si>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</si>
  <si>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</si>
  <si>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</si>
  <si>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</si>
  <si>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</si>
  <si>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</si>
  <si>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</si>
  <si>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</si>
  <si>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</si>
  <si>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</si>
  <si>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</si>
  <si>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</si>
  <si>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</si>
  <si>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</si>
  <si>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</si>
  <si>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</si>
  <si>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</si>
  <si>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</si>
  <si>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</si>
  <si>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</si>
  <si>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</si>
  <si>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</si>
  <si>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</si>
  <si>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</si>
  <si>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</si>
  <si>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</si>
  <si>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</si>
  <si>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</si>
  <si>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</si>
  <si>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</si>
  <si>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</si>
  <si>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</si>
  <si>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</si>
  <si>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</si>
  <si>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</si>
  <si>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</si>
  <si>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</si>
  <si>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</si>
  <si>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</si>
  <si>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</si>
  <si>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</si>
  <si>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</si>
  <si>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</si>
  <si>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</si>
  <si>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</si>
  <si>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</si>
  <si>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</si>
  <si>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</si>
  <si>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</si>
  <si>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</si>
  <si>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</si>
  <si>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</si>
  <si>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</si>
  <si>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</si>
  <si>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</si>
  <si>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</si>
  <si>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</si>
  <si>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</si>
  <si>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</si>
  <si>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</si>
  <si>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</si>
  <si>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</si>
  <si>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</si>
  <si>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</si>
  <si>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</si>
  <si>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</si>
  <si>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</si>
  <si>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</si>
  <si>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</si>
  <si>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</si>
  <si>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</si>
  <si>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</si>
  <si>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</si>
  <si>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</si>
  <si>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</si>
  <si>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</si>
  <si>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</si>
  <si>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</si>
  <si>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</si>
  <si>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</si>
  <si>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</si>
  <si>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</si>
  <si>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</si>
  <si>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</si>
  <si>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</si>
  <si>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</si>
  <si>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</si>
  <si>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</si>
  <si>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</si>
  <si>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</si>
  <si>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</si>
  <si>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</si>
  <si>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</si>
  <si>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</si>
  <si>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</si>
  <si>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</si>
  <si>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</si>
  <si>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</si>
  <si>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</si>
  <si>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</si>
  <si>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</si>
  <si>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</si>
  <si>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</si>
  <si>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</si>
  <si>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</si>
  <si>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</si>
  <si>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</si>
  <si>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</si>
  <si>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</si>
  <si>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</si>
  <si>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</si>
  <si>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</si>
  <si>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</si>
  <si>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</si>
  <si>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</si>
  <si>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</si>
  <si>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</si>
  <si>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</si>
  <si>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</si>
  <si>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</si>
  <si>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</si>
  <si>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</si>
  <si>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</si>
  <si>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</si>
  <si>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</si>
  <si>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</si>
  <si>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</si>
  <si>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</si>
  <si>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</si>
  <si>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</si>
  <si>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</si>
  <si>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</si>
  <si>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</si>
  <si>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</si>
  <si>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</si>
  <si>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</si>
  <si>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</si>
  <si>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</si>
  <si>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</si>
  <si>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</si>
  <si>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</si>
  <si>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</si>
  <si>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</si>
  <si>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</si>
  <si>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</si>
  <si>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</si>
  <si>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</si>
  <si>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</si>
  <si>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</si>
  <si>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</si>
  <si>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</si>
  <si>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</si>
  <si>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</si>
  <si>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</si>
  <si>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</si>
  <si>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</si>
  <si>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</si>
  <si>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</si>
  <si>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</si>
  <si>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</si>
  <si>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</si>
  <si>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</si>
  <si>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</si>
  <si>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</si>
  <si>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</si>
  <si>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</si>
  <si>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</si>
  <si>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</si>
  <si>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</si>
  <si>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</si>
  <si>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</si>
  <si>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</si>
  <si>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</si>
  <si>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</si>
  <si>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</si>
  <si>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</si>
  <si>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</si>
  <si>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</si>
  <si>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</si>
  <si>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</si>
  <si>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</si>
  <si>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</si>
  <si>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</si>
  <si>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</si>
  <si>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</si>
  <si>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</si>
  <si>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</si>
  <si>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</si>
  <si>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</si>
  <si>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</si>
  <si>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</si>
  <si>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</si>
  <si>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</si>
  <si>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</si>
  <si>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</si>
  <si>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</si>
  <si>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</si>
  <si>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</si>
  <si>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</si>
  <si>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</si>
  <si>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</si>
  <si>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</si>
  <si>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</si>
  <si>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</si>
  <si>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</si>
  <si>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</si>
  <si>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</si>
  <si>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</si>
  <si>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</si>
  <si>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</si>
  <si>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</si>
  <si>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</si>
  <si>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</si>
  <si>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</si>
  <si>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</si>
  <si>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</si>
  <si>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</si>
  <si>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</si>
  <si>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</si>
  <si>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</si>
  <si>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</si>
  <si>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</si>
  <si>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</si>
  <si>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</si>
  <si>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</si>
  <si>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</si>
  <si>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</si>
  <si>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</si>
  <si>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</si>
  <si>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</si>
  <si>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</si>
  <si>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</si>
  <si>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</si>
  <si>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</si>
  <si>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</si>
  <si>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</si>
  <si>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</si>
  <si>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</si>
  <si>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</si>
  <si>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</si>
  <si>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</si>
  <si>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</si>
  <si>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</si>
  <si>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</si>
  <si>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</si>
  <si>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</si>
  <si>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</si>
  <si>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</si>
  <si>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</si>
  <si>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</si>
  <si>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</si>
  <si>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</si>
  <si>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</si>
  <si>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</si>
  <si>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</si>
  <si>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</si>
  <si>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</si>
  <si>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</si>
  <si>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</si>
  <si>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</si>
  <si>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</si>
  <si>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</si>
  <si>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</si>
  <si>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</si>
  <si>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</si>
  <si>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</si>
  <si>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</si>
  <si>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</si>
  <si>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</si>
  <si>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</si>
  <si>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</si>
  <si>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</si>
  <si>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</si>
  <si>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</si>
  <si>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</si>
  <si>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</si>
  <si>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</si>
  <si>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</si>
  <si>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</si>
  <si>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</si>
  <si>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</si>
  <si>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</si>
  <si>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</si>
  <si>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</si>
  <si>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</si>
  <si>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</si>
  <si>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</si>
  <si>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</si>
  <si>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</si>
  <si>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</si>
  <si>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</si>
  <si>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</si>
  <si>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</si>
  <si>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</si>
  <si>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</si>
  <si>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</si>
  <si>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</si>
  <si>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</si>
  <si>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</si>
  <si>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</si>
  <si>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</si>
  <si>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</si>
  <si>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</si>
  <si>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</si>
  <si>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</si>
  <si>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</si>
  <si>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</si>
  <si>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</si>
  <si>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</si>
  <si>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</si>
  <si>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</si>
  <si>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</si>
  <si>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</si>
  <si>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</si>
  <si>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</si>
  <si>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</si>
  <si>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</si>
  <si>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</si>
  <si>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</si>
  <si>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</si>
  <si>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</si>
  <si>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</si>
  <si>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</si>
  <si>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</si>
  <si>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</si>
  <si>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</si>
  <si>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</si>
  <si>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</si>
  <si>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</si>
  <si>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</si>
  <si>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</si>
  <si>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</si>
  <si>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</si>
  <si>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</si>
  <si>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</si>
  <si>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</si>
  <si>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</si>
  <si>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</si>
  <si>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</si>
  <si>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</si>
  <si>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</si>
  <si>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</si>
  <si>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</si>
  <si>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</si>
  <si>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</si>
  <si>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</si>
  <si>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</si>
  <si>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</si>
  <si>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</si>
  <si>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</si>
  <si>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</si>
  <si>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</si>
  <si>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</si>
  <si>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</si>
  <si>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</si>
  <si>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</si>
  <si>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</si>
  <si>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</si>
  <si>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</si>
  <si>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</si>
  <si>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</si>
  <si>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</si>
  <si>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</si>
  <si>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</si>
  <si>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</si>
  <si>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</si>
  <si>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</si>
  <si>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</si>
  <si>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</si>
  <si>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</si>
  <si>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</si>
  <si>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</si>
  <si>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</si>
  <si>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</si>
  <si>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</si>
  <si>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</si>
  <si>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</si>
  <si>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</si>
  <si>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</si>
  <si>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</si>
  <si>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</si>
  <si>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</si>
  <si>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</si>
  <si>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</si>
  <si>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</si>
  <si>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</si>
  <si>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</si>
  <si>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</si>
  <si>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</si>
  <si>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</si>
  <si>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</si>
  <si>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</si>
  <si>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</si>
  <si>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</si>
  <si>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</si>
  <si>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</si>
  <si>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</si>
  <si>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</si>
  <si>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</si>
  <si>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</si>
  <si>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</si>
  <si>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</si>
  <si>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</si>
  <si>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</si>
  <si>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</si>
  <si>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</si>
  <si>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</si>
  <si>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</si>
  <si>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</si>
  <si>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</si>
  <si>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</si>
  <si>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</si>
  <si>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</si>
  <si>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</si>
  <si>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</si>
  <si>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</si>
  <si>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</si>
  <si>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</si>
  <si>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</si>
  <si>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</si>
  <si>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</si>
  <si>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</si>
  <si>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</si>
  <si>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</si>
  <si>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</si>
  <si>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</si>
  <si>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</si>
  <si>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</si>
  <si>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</si>
  <si>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</si>
  <si>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</si>
  <si>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</si>
  <si>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</si>
  <si>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</si>
  <si>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</si>
  <si>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</si>
  <si>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</si>
  <si>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</si>
  <si>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</si>
  <si>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</si>
  <si>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</si>
  <si>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</si>
  <si>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</si>
  <si>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</si>
  <si>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</si>
  <si>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</si>
  <si>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</si>
  <si>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</si>
  <si>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</si>
  <si>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</si>
  <si>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</si>
  <si>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</si>
  <si>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</si>
  <si>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</si>
  <si>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</si>
  <si>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</si>
  <si>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</si>
  <si>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</si>
  <si>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</si>
  <si>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</si>
  <si>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</si>
  <si>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</si>
  <si>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</si>
  <si>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</si>
  <si>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</si>
  <si>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</si>
  <si>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</si>
  <si>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</si>
  <si>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</si>
  <si>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</si>
  <si>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</si>
  <si>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</si>
  <si>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</si>
  <si>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</si>
  <si>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</si>
  <si>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</si>
  <si>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</si>
  <si>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</si>
  <si>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</si>
  <si>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</si>
  <si>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</si>
  <si>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</si>
  <si>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</si>
  <si>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</si>
  <si>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</si>
  <si>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</si>
  <si>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</si>
  <si>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</si>
  <si>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</si>
  <si>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</si>
  <si>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</si>
  <si>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</si>
  <si>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</si>
  <si>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</si>
  <si>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</si>
  <si>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</si>
  <si>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</si>
  <si>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</si>
  <si>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</si>
  <si>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</si>
  <si>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</si>
  <si>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</si>
  <si>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</si>
  <si>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</si>
  <si>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</si>
  <si>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</si>
  <si>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</si>
  <si>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</si>
  <si>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</si>
  <si>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</si>
  <si>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</si>
  <si>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</si>
  <si>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</si>
  <si>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</si>
  <si>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</si>
  <si>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</si>
  <si>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</si>
  <si>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</si>
  <si>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</si>
  <si>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</si>
  <si>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</si>
  <si>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</si>
  <si>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</si>
  <si>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</si>
  <si>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</si>
  <si>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</si>
  <si>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</si>
  <si>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</si>
  <si>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</si>
  <si>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</si>
  <si>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</si>
  <si>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</si>
  <si>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</si>
  <si>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</si>
  <si>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</si>
  <si>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</si>
  <si>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</si>
  <si>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</si>
  <si>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</si>
  <si>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</si>
  <si>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</si>
  <si>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</si>
  <si>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</si>
  <si>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</si>
  <si>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</si>
  <si>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</si>
  <si>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</si>
  <si>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</si>
  <si>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</si>
  <si>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</si>
  <si>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</si>
  <si>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</si>
  <si>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</si>
  <si>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</si>
  <si>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</si>
  <si>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</si>
  <si>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</si>
  <si>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</si>
  <si>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</si>
  <si>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</si>
  <si>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</si>
  <si>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</si>
  <si>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</si>
  <si>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</si>
  <si>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</si>
  <si>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</si>
  <si>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</si>
  <si>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</si>
  <si>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</si>
  <si>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</si>
  <si>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</si>
  <si>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</si>
  <si>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</si>
  <si>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</si>
  <si>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</si>
  <si>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</si>
  <si>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</si>
  <si>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</si>
  <si>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</si>
  <si>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</si>
  <si>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</si>
  <si>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</si>
  <si>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</si>
  <si>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</si>
  <si>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</si>
  <si>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</si>
  <si>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</si>
  <si>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</si>
  <si>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</si>
  <si>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</si>
  <si>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</si>
  <si>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</si>
  <si>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</si>
  <si>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</si>
  <si>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</si>
  <si>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</si>
  <si>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</si>
  <si>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</si>
  <si>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</si>
  <si>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</si>
  <si>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</si>
  <si>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</si>
  <si>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</si>
  <si>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</si>
  <si>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</si>
  <si>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</si>
  <si>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</si>
  <si>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</si>
  <si>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</si>
  <si>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</si>
  <si>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</si>
  <si>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</si>
  <si>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</si>
  <si>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</si>
  <si>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</si>
  <si>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</si>
  <si>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</si>
  <si>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</si>
  <si>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</si>
  <si>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</si>
  <si>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</si>
  <si>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</si>
  <si>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</si>
  <si>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</si>
  <si>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</si>
  <si>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</si>
  <si>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</si>
  <si>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</si>
  <si>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</si>
  <si>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</si>
  <si>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</si>
  <si>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</si>
  <si>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</si>
  <si>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</si>
  <si>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</si>
  <si>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</si>
  <si>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</si>
  <si>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</si>
  <si>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</si>
  <si>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</si>
  <si>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</si>
  <si>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</si>
  <si>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</si>
  <si>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</si>
  <si>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</si>
  <si>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</si>
  <si>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</si>
  <si>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</si>
  <si>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</si>
  <si>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</si>
  <si>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</si>
  <si>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</si>
  <si>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</si>
  <si>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</si>
  <si>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</si>
  <si>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</si>
  <si>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</si>
  <si>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</si>
  <si>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</si>
  <si>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</si>
  <si>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</si>
  <si>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</si>
  <si>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</si>
  <si>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</si>
  <si>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</si>
  <si>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</si>
  <si>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</si>
  <si>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</si>
  <si>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</si>
  <si>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</si>
  <si>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</si>
  <si>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</si>
  <si>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</si>
  <si>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</si>
  <si>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</si>
  <si>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</si>
  <si>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</si>
  <si>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</si>
  <si>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</si>
  <si>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</si>
  <si>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</si>
  <si>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</si>
  <si>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</si>
  <si>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</si>
  <si>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</si>
  <si>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</si>
  <si>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</si>
  <si>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</si>
  <si>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</si>
  <si>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</si>
  <si>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</si>
  <si>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</si>
  <si>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</si>
  <si>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</si>
  <si>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</si>
  <si>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</si>
  <si>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</si>
  <si>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</si>
  <si>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</si>
  <si>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</si>
  <si>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</si>
  <si>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</si>
  <si>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</si>
  <si>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</si>
  <si>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</si>
  <si>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</si>
  <si>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</si>
  <si>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</si>
  <si>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</si>
  <si>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</si>
  <si>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</si>
  <si>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</si>
  <si>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</si>
  <si>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</si>
  <si>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</si>
  <si>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</si>
  <si>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</si>
  <si>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</si>
  <si>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</si>
  <si>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</si>
  <si>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</si>
  <si>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</si>
  <si>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</si>
  <si>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</si>
  <si>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</si>
  <si>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</si>
  <si>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</si>
  <si>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</si>
  <si>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</si>
  <si>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</si>
  <si>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</si>
  <si>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</si>
  <si>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</si>
  <si>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</si>
  <si>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</si>
  <si>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</si>
  <si>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</si>
  <si>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</si>
  <si>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</si>
  <si>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</si>
  <si>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</si>
  <si>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</si>
  <si>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</si>
  <si>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</si>
  <si>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</si>
  <si>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</si>
  <si>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</si>
  <si>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</si>
  <si>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</si>
  <si>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</si>
  <si>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</si>
  <si>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</si>
  <si>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</si>
  <si>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</si>
  <si>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</si>
  <si>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</si>
  <si>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</si>
  <si>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</si>
  <si>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</si>
  <si>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</si>
  <si>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</si>
  <si>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</si>
  <si>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</si>
  <si>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</si>
  <si>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</si>
  <si>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</si>
  <si>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</si>
  <si>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</si>
  <si>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</si>
  <si>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</si>
  <si>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</si>
  <si>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</si>
  <si>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</si>
  <si>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</si>
  <si>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</si>
  <si>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</si>
  <si>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</si>
  <si>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</si>
  <si>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</si>
  <si>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</si>
  <si>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</si>
  <si>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</si>
  <si>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</si>
  <si>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</si>
  <si>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</si>
  <si>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</si>
  <si>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</si>
  <si>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</si>
  <si>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</si>
  <si>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</si>
  <si>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</si>
  <si>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</si>
  <si>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</si>
  <si>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</si>
  <si>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</si>
  <si>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</si>
  <si>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</si>
  <si>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</si>
  <si>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</si>
  <si>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</si>
  <si>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</si>
  <si>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</si>
  <si>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</si>
  <si>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</si>
  <si>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</si>
  <si>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</si>
  <si>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</si>
  <si>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</si>
  <si>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</si>
  <si>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</si>
  <si>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</si>
  <si>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</si>
  <si>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</si>
  <si>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</si>
  <si>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</si>
  <si>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</si>
  <si>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</si>
  <si>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</si>
  <si>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</si>
  <si>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</si>
  <si>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</si>
  <si>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</si>
  <si>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</si>
  <si>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</si>
  <si>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</si>
  <si>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</si>
  <si>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</si>
  <si>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</si>
  <si>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</si>
  <si>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</si>
  <si>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</si>
  <si>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</si>
  <si>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</si>
  <si>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</si>
  <si>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</si>
  <si>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</si>
  <si>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</si>
  <si>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</si>
  <si>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</si>
  <si>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</si>
  <si>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</si>
  <si>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</si>
  <si>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</si>
  <si>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</si>
  <si>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</si>
  <si>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</si>
  <si>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</si>
  <si>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</si>
  <si>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</si>
  <si>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</si>
  <si>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</si>
  <si>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</si>
  <si>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</si>
  <si>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</si>
  <si>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</si>
  <si>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</si>
  <si>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</si>
  <si>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</si>
  <si>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</si>
  <si>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</si>
  <si>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</si>
  <si>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</si>
  <si>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</si>
  <si>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</si>
  <si>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</si>
  <si>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</si>
  <si>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</si>
  <si>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</si>
  <si>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</si>
  <si>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</si>
  <si>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</si>
  <si>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</si>
  <si>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</si>
  <si>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</si>
  <si>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</si>
  <si>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</si>
  <si>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</si>
  <si>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</si>
  <si>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</si>
  <si>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</si>
  <si>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</si>
  <si>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</si>
  <si>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</si>
  <si>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</si>
  <si>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</si>
  <si>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</si>
  <si>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</si>
  <si>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</si>
  <si>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</si>
  <si>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</si>
  <si>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</si>
  <si>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</si>
  <si>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</si>
  <si>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</si>
  <si>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</si>
  <si>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</si>
  <si>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</si>
  <si>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</si>
  <si>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</si>
  <si>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</si>
  <si>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</si>
  <si>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</si>
  <si>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</si>
  <si>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</si>
  <si>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</si>
  <si>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</si>
  <si>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</si>
  <si>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</si>
  <si>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</si>
  <si>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</si>
  <si>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</si>
  <si>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</si>
  <si>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</si>
  <si>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</si>
  <si>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</si>
  <si>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</si>
  <si>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</si>
  <si>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</si>
  <si>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</si>
  <si>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</si>
  <si>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</si>
  <si>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</si>
  <si>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</si>
  <si>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</si>
  <si>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</si>
  <si>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</si>
  <si>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</si>
  <si>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</si>
  <si>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</si>
  <si>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</si>
  <si>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</si>
  <si>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</si>
  <si>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</si>
  <si>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</si>
  <si>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</si>
  <si>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</si>
  <si>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</si>
  <si>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</si>
  <si>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</si>
  <si>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</si>
  <si>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</si>
  <si>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</si>
  <si>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</si>
  <si>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</si>
  <si>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</si>
  <si>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</si>
  <si>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</si>
  <si>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</si>
  <si>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</si>
  <si>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</si>
  <si>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</si>
  <si>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</si>
  <si>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</si>
  <si>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</si>
  <si>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</si>
  <si>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</si>
  <si>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</si>
  <si>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</si>
  <si>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</si>
  <si>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</si>
  <si>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</si>
  <si>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</si>
  <si>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</si>
  <si>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</si>
  <si>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</si>
  <si>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</si>
  <si>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</si>
  <si>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</si>
  <si>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</si>
  <si>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</si>
  <si>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</si>
  <si>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</si>
  <si>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</si>
  <si>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</si>
  <si>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</si>
  <si>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</si>
  <si>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</si>
  <si>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</si>
  <si>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</si>
  <si>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</si>
  <si>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</si>
  <si>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</si>
  <si>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</si>
  <si>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</si>
  <si>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</si>
  <si>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</si>
  <si>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</si>
  <si>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</si>
  <si>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</si>
  <si>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</si>
  <si>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</si>
  <si>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</si>
  <si>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</si>
  <si>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</si>
  <si>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</si>
  <si>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</si>
  <si>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</si>
  <si>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</si>
  <si>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</si>
  <si>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</si>
  <si>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</si>
  <si>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</si>
  <si>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</si>
  <si>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</si>
  <si>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</si>
  <si>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</si>
  <si>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</si>
  <si>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</si>
  <si>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</si>
  <si>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</si>
  <si>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</si>
  <si>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</si>
  <si>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</si>
  <si>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</si>
  <si>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</si>
  <si>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</si>
  <si>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</si>
  <si>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</si>
  <si>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</si>
  <si>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</si>
  <si>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</si>
  <si>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</si>
  <si>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</si>
  <si>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</si>
  <si>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</si>
  <si>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</si>
  <si>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</si>
  <si>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</si>
  <si>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</si>
  <si>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</si>
  <si>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</si>
  <si>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</si>
  <si>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</si>
  <si>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</si>
  <si>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</si>
  <si>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</si>
  <si>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</si>
  <si>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</si>
  <si>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</si>
  <si>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</si>
  <si>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</si>
  <si>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</si>
  <si>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</si>
  <si>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</si>
  <si>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</si>
  <si>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</si>
  <si>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</si>
  <si>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</si>
  <si>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</si>
  <si>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</si>
  <si>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</si>
  <si>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</si>
  <si>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</si>
  <si>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</si>
  <si>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</si>
  <si>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</si>
  <si>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</si>
  <si>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</si>
  <si>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</si>
  <si>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</si>
  <si>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</si>
  <si>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</si>
  <si>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</si>
  <si>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</si>
  <si>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</si>
  <si>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</si>
  <si>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</si>
  <si>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</si>
  <si>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</si>
  <si>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</si>
  <si>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</si>
  <si>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</si>
  <si>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</si>
  <si>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</si>
  <si>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</si>
  <si>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</si>
  <si>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</si>
  <si>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</si>
  <si>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</si>
  <si>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</si>
  <si>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</si>
  <si>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</si>
  <si>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</si>
  <si>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</si>
  <si>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</si>
  <si>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</si>
  <si>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</si>
  <si>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</si>
  <si>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</si>
  <si>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</si>
  <si>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</si>
  <si>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</si>
  <si>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</si>
  <si>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</si>
  <si>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</si>
  <si>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</si>
  <si>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</si>
  <si>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</si>
  <si>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</si>
  <si>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</si>
  <si>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</si>
  <si>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</si>
  <si>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</si>
  <si>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</si>
  <si>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</si>
  <si>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</si>
  <si>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</si>
  <si>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</si>
  <si>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</si>
  <si>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</si>
  <si>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</si>
  <si>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</si>
  <si>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</si>
  <si>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</si>
  <si>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</si>
  <si>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</si>
  <si>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</si>
  <si>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</si>
  <si>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</si>
  <si>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</si>
  <si>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</si>
  <si>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</si>
  <si>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</si>
  <si>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</si>
  <si>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</si>
  <si>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</si>
  <si>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</si>
  <si>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</si>
  <si>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</si>
  <si>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</si>
  <si>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</si>
  <si>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</si>
  <si>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</si>
  <si>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</si>
  <si>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</si>
  <si>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</si>
  <si>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</si>
  <si>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</si>
  <si>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</si>
  <si>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</si>
  <si>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</si>
  <si>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</si>
  <si>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</si>
  <si>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</si>
  <si>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</si>
  <si>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</si>
  <si>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</si>
  <si>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</si>
  <si>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</si>
  <si>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</si>
  <si>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</si>
  <si>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</si>
  <si>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</si>
  <si>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</si>
  <si>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</si>
  <si>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</si>
  <si>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</si>
  <si>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</si>
  <si>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</si>
  <si>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</si>
  <si>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</si>
  <si>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</si>
  <si>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</si>
  <si>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</si>
  <si>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</si>
  <si>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</si>
  <si>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</si>
  <si>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</si>
  <si>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</si>
  <si>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</si>
  <si>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</si>
  <si>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</si>
  <si>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</si>
  <si>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</si>
  <si>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</si>
  <si>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</si>
  <si>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</si>
  <si>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</si>
  <si>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</si>
  <si>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</si>
  <si>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</si>
  <si>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</si>
  <si>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</si>
  <si>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</si>
  <si>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</si>
  <si>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</si>
  <si>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</si>
  <si>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</si>
  <si>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</si>
  <si>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</si>
  <si>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</si>
  <si>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</si>
  <si>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</si>
  <si>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</si>
  <si>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</si>
  <si>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</si>
  <si>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</si>
  <si>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</si>
  <si>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</si>
  <si>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</si>
  <si>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</si>
  <si>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</si>
  <si>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</si>
  <si>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</si>
  <si>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</si>
  <si>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</si>
  <si>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</si>
  <si>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</si>
  <si>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</si>
  <si>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</si>
  <si>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</si>
  <si>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</si>
  <si>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</si>
  <si>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</si>
  <si>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</si>
  <si>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</si>
  <si>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</si>
  <si>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</si>
  <si>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</si>
  <si>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</si>
  <si>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</si>
  <si>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</si>
  <si>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</si>
  <si>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</si>
  <si>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</si>
  <si>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</si>
  <si>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</si>
  <si>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</si>
  <si>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</si>
  <si>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</si>
  <si>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</si>
  <si>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</si>
  <si>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</si>
  <si>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</si>
  <si>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</si>
  <si>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</si>
  <si>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</si>
  <si>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</si>
  <si>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</si>
  <si>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</si>
  <si>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</si>
  <si>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</si>
  <si>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</si>
  <si>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</si>
  <si>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</si>
  <si>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</si>
  <si>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</si>
  <si>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</si>
  <si>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</si>
  <si>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</si>
  <si>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</si>
  <si>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</si>
  <si>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</si>
  <si>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</si>
  <si>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</si>
  <si>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</si>
  <si>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</si>
  <si>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</si>
  <si>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</si>
  <si>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</si>
  <si>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</si>
  <si>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</si>
  <si>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</si>
  <si>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</si>
  <si>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</si>
  <si>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</si>
  <si>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</si>
  <si>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</si>
  <si>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</si>
  <si>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</si>
  <si>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</si>
  <si>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</si>
  <si>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</si>
  <si>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</si>
  <si>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</si>
  <si>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</si>
  <si>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</si>
  <si>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</si>
  <si>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</si>
  <si>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</si>
  <si>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</si>
  <si>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</si>
  <si>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</si>
  <si>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</si>
  <si>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</si>
  <si>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</si>
  <si>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</si>
  <si>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</si>
  <si>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</si>
  <si>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</si>
  <si>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</si>
  <si>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</si>
  <si>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</si>
  <si>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</si>
  <si>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</si>
  <si>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</si>
  <si>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</si>
  <si>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</si>
  <si>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</si>
  <si>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</si>
  <si>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</si>
  <si>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</si>
  <si>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</si>
  <si>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</si>
  <si>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</si>
  <si>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</si>
  <si>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</si>
  <si>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</si>
  <si>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</si>
  <si>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</si>
  <si>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</si>
  <si>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</si>
  <si>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</si>
  <si>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</si>
  <si>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</si>
  <si>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</si>
  <si>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</si>
  <si>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</si>
  <si>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</si>
  <si>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</si>
  <si>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</si>
  <si>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</si>
  <si>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</si>
  <si>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</si>
  <si>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</si>
  <si>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</si>
  <si>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</si>
  <si>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</si>
  <si>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</si>
  <si>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</si>
  <si>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</si>
  <si>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</si>
  <si>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</si>
  <si>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</si>
  <si>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</si>
  <si>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</si>
  <si>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</si>
  <si>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</si>
  <si>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</si>
  <si>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</si>
  <si>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</si>
  <si>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</si>
  <si>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</si>
  <si>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</si>
  <si>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</si>
  <si>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</si>
  <si>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</si>
  <si>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</si>
  <si>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</si>
  <si>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</si>
  <si>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</si>
  <si>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</si>
  <si>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</si>
  <si>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</si>
  <si>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</si>
  <si>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</si>
  <si>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</si>
  <si>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</si>
  <si>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</si>
  <si>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</si>
  <si>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</si>
  <si>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</si>
  <si>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</si>
  <si>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</si>
  <si>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</si>
  <si>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</si>
  <si>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</si>
  <si>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</si>
  <si>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</si>
  <si>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</si>
  <si>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</si>
  <si>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</si>
  <si>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</si>
  <si>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</si>
  <si>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</si>
  <si>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</si>
  <si>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</si>
  <si>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</si>
  <si>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</si>
  <si>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</si>
  <si>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</si>
  <si>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</si>
  <si>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</si>
  <si>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</si>
  <si>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</si>
  <si>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</si>
  <si>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</si>
  <si>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</si>
  <si>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</si>
  <si>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</si>
  <si>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</si>
  <si>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</si>
  <si>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</si>
  <si>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</si>
  <si>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</si>
  <si>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</si>
  <si>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</si>
  <si>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</si>
  <si>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</si>
  <si>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</si>
  <si>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</si>
  <si>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</si>
  <si>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</si>
  <si>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</si>
  <si>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</si>
  <si>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</si>
  <si>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</si>
  <si>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</si>
  <si>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</si>
  <si>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</si>
  <si>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</si>
  <si>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</si>
  <si>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</si>
  <si>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</si>
  <si>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</si>
  <si>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</si>
  <si>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</si>
  <si>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</si>
  <si>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</si>
  <si>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</si>
  <si>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</si>
  <si>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</si>
  <si>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</si>
  <si>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</si>
  <si>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</si>
  <si>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</si>
  <si>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</si>
  <si>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</si>
  <si>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</si>
  <si>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</si>
  <si>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</si>
  <si>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</si>
  <si>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</si>
  <si>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</si>
  <si>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</si>
  <si>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</si>
  <si>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</si>
  <si>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</si>
  <si>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</si>
  <si>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</si>
  <si>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</si>
  <si>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</si>
  <si>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</si>
  <si>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</si>
  <si>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</si>
  <si>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</si>
  <si>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</si>
  <si>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</si>
  <si>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</si>
  <si>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</si>
  <si>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</si>
  <si>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</si>
  <si>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</si>
  <si>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</si>
  <si>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</si>
  <si>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</si>
  <si>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</si>
  <si>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</si>
  <si>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</si>
  <si>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</si>
  <si>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</si>
  <si>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</si>
  <si>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</si>
  <si>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</si>
  <si>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</si>
  <si>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</si>
  <si>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</si>
  <si>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</si>
  <si>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</si>
  <si>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</si>
  <si>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</si>
  <si>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</si>
  <si>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</si>
  <si>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</si>
  <si>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</si>
  <si>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</si>
  <si>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</si>
  <si>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</si>
  <si>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</si>
  <si>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</si>
  <si>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</si>
  <si>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</si>
  <si>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</si>
  <si>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</si>
  <si>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</si>
  <si>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</si>
  <si>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</si>
  <si>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</si>
  <si>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</si>
  <si>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</si>
  <si>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</si>
  <si>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</si>
  <si>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</si>
  <si>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</si>
  <si>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</si>
  <si>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</si>
  <si>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</si>
  <si>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</si>
  <si>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</si>
  <si>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</si>
  <si>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</si>
  <si>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</si>
  <si>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</si>
  <si>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</si>
  <si>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</si>
  <si>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</si>
  <si>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</si>
  <si>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</si>
  <si>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</si>
  <si>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</si>
  <si>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</si>
  <si>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</si>
  <si>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</si>
  <si>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</si>
  <si>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</si>
  <si>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</si>
  <si>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</si>
  <si>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</si>
  <si>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</si>
  <si>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</si>
  <si>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</si>
  <si>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</si>
  <si>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</si>
  <si>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</si>
  <si>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</si>
  <si>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</si>
  <si>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</si>
  <si>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</si>
  <si>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</si>
  <si>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</si>
  <si>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</si>
  <si>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</si>
  <si>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</si>
  <si>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</si>
  <si>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</si>
  <si>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</si>
  <si>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</si>
  <si>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</si>
  <si>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</si>
  <si>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</si>
  <si>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</si>
  <si>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</si>
  <si>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</si>
  <si>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</si>
  <si>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</si>
  <si>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</si>
  <si>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</si>
  <si>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</si>
  <si>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</si>
  <si>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</si>
  <si>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</si>
  <si>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</si>
  <si>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</si>
  <si>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</si>
  <si>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</si>
  <si>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</si>
  <si>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</si>
  <si>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</si>
  <si>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</si>
  <si>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</si>
  <si>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</si>
  <si>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</si>
  <si>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</si>
  <si>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</si>
  <si>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</si>
  <si>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</si>
  <si>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</si>
  <si>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</si>
  <si>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</si>
  <si>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</si>
  <si>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</si>
  <si>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</si>
  <si>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</si>
  <si>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</si>
  <si>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</si>
  <si>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</si>
  <si>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</si>
  <si>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</si>
  <si>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</si>
  <si>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</si>
  <si>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</si>
  <si>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</si>
  <si>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</si>
  <si>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</si>
  <si>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</si>
  <si>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</si>
  <si>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</si>
  <si>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</si>
  <si>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</si>
  <si>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</si>
  <si>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</si>
  <si>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</si>
  <si>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</si>
  <si>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</si>
  <si>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</si>
  <si>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</si>
  <si>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</si>
  <si>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</si>
  <si>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</si>
  <si>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</si>
  <si>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</si>
  <si>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</si>
  <si>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</si>
  <si>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</si>
  <si>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</si>
  <si>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</si>
  <si>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</si>
  <si>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</si>
  <si>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</si>
  <si>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</si>
  <si>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</si>
  <si>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</si>
  <si>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</si>
  <si>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</si>
  <si>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</si>
  <si>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</si>
  <si>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</si>
  <si>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</si>
  <si>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</si>
  <si>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</si>
  <si>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</si>
  <si>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</si>
  <si>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</si>
  <si>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</si>
  <si>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</si>
  <si>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</si>
  <si>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</si>
  <si>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</si>
  <si>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</si>
  <si>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</si>
  <si>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</si>
  <si>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</si>
  <si>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</si>
  <si>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</si>
  <si>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</si>
  <si>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</si>
  <si>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</si>
  <si>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</si>
  <si>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</si>
  <si>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</si>
  <si>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</si>
  <si>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</si>
  <si>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</si>
  <si>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</si>
  <si>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</si>
  <si>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</si>
  <si>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</si>
  <si>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</si>
  <si>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</si>
  <si>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</si>
  <si>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</si>
  <si>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</si>
  <si>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</si>
  <si>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</si>
  <si>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</si>
  <si>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</si>
  <si>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</si>
  <si>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</si>
  <si>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</si>
  <si>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</si>
  <si>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</si>
  <si>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</si>
  <si>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</si>
  <si>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</si>
  <si>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</si>
  <si>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</si>
  <si>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</si>
  <si>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</si>
  <si>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</si>
  <si>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</si>
  <si>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</si>
  <si>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</si>
  <si>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</si>
  <si>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</si>
  <si>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</si>
  <si>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</si>
  <si>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</si>
  <si>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</si>
  <si>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</si>
  <si>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</si>
  <si>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</si>
  <si>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</si>
  <si>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</si>
  <si>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</si>
  <si>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</si>
  <si>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</si>
  <si>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</si>
  <si>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</si>
  <si>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</si>
  <si>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</si>
  <si>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</si>
  <si>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</si>
  <si>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</si>
  <si>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</si>
  <si>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</si>
  <si>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</si>
  <si>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</si>
  <si>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</si>
  <si>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</si>
  <si>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</si>
  <si>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</si>
  <si>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</si>
  <si>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</si>
  <si>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</si>
  <si>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</si>
  <si>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</si>
  <si>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</si>
  <si>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</si>
  <si>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</si>
  <si>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</si>
  <si>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</si>
  <si>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</si>
  <si>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</si>
  <si>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</si>
  <si>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</si>
  <si>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</si>
  <si>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</si>
  <si>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</si>
  <si>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</si>
  <si>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</si>
  <si>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</si>
  <si>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</si>
  <si>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</si>
  <si>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</si>
  <si>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</si>
  <si>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</si>
  <si>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</si>
  <si>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</si>
  <si>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</si>
  <si>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</si>
  <si>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</si>
  <si>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</si>
  <si>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</si>
  <si>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</si>
  <si>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</si>
  <si>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</si>
  <si>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</si>
  <si>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</si>
  <si>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</si>
  <si>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</si>
  <si>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</si>
  <si>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</si>
  <si>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</si>
  <si>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</si>
  <si>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</si>
  <si>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</si>
  <si>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</si>
  <si>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</si>
  <si>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</si>
  <si>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</si>
  <si>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</si>
  <si>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</si>
  <si>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</si>
  <si>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</si>
  <si>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</si>
  <si>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</si>
  <si>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</si>
  <si>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</si>
  <si>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</si>
  <si>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</si>
  <si>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</si>
  <si>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</si>
  <si>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</si>
  <si>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</si>
  <si>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</si>
  <si>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</si>
  <si>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</si>
  <si>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</si>
  <si>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</si>
  <si>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</si>
  <si>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</si>
  <si>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</si>
  <si>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</si>
  <si>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</si>
  <si>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</si>
  <si>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</si>
  <si>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</si>
  <si>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</si>
  <si>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</si>
  <si>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</si>
  <si>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</si>
  <si>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</si>
  <si>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</si>
  <si>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</si>
  <si>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</si>
  <si>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</si>
  <si>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</si>
  <si>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</si>
  <si>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</si>
  <si>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</si>
  <si>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</si>
  <si>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</si>
  <si>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</si>
  <si>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</si>
  <si>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</si>
  <si>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</si>
  <si>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</si>
  <si>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</si>
  <si>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</si>
  <si>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</si>
  <si>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</si>
  <si>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</si>
  <si>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</si>
  <si>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</si>
  <si>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</si>
  <si>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</si>
  <si>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</si>
  <si>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</si>
  <si>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</si>
  <si>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</si>
  <si>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</si>
  <si>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</si>
  <si>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</si>
  <si>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</si>
  <si>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</si>
  <si>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</si>
  <si>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</si>
  <si>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</si>
  <si>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</si>
  <si>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</si>
  <si>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</si>
  <si>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</si>
  <si>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</si>
  <si>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</si>
  <si>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</si>
  <si>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</si>
  <si>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</si>
  <si>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</si>
  <si>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</si>
  <si>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</si>
  <si>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</si>
  <si>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</si>
  <si>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</si>
  <si>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</si>
  <si>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</si>
  <si>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</si>
  <si>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</si>
  <si>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</si>
  <si>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</si>
  <si>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</si>
  <si>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</si>
  <si>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</si>
  <si>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</si>
  <si>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</si>
  <si>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</si>
  <si>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</si>
  <si>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</si>
  <si>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</si>
  <si>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</si>
  <si>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</si>
  <si>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</si>
  <si>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</si>
  <si>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</si>
  <si>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</si>
  <si>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</si>
  <si>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</si>
  <si>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</si>
  <si>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</si>
  <si>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</si>
  <si>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</si>
  <si>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</si>
  <si>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</si>
  <si>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</si>
  <si>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</si>
  <si>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</si>
  <si>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</si>
  <si>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</si>
  <si>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</si>
  <si>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</si>
  <si>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</si>
  <si>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</si>
  <si>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</si>
  <si>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</si>
  <si>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</si>
  <si>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</si>
  <si>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</si>
  <si>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</si>
  <si>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</si>
  <si>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</si>
  <si>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</si>
  <si>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</si>
  <si>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</si>
  <si>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</si>
  <si>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</si>
  <si>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</si>
  <si>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</si>
  <si>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</si>
  <si>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</si>
  <si>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</si>
  <si>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</si>
  <si>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</si>
  <si>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</si>
  <si>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</si>
  <si>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</si>
  <si>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</si>
  <si>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</si>
  <si>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</si>
  <si>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</si>
  <si>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</si>
  <si>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</si>
  <si>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</si>
  <si>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</si>
  <si>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</si>
  <si>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</si>
  <si>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</si>
  <si>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</si>
  <si>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</si>
  <si>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</si>
  <si>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</si>
  <si>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</si>
  <si>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</si>
  <si>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</si>
  <si>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</si>
  <si>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</si>
  <si>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</si>
  <si>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</si>
  <si>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</si>
  <si>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</si>
  <si>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</si>
  <si>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</si>
  <si>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</si>
  <si>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</si>
  <si>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</si>
  <si>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</si>
  <si>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</si>
  <si>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</si>
  <si>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</si>
  <si>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</si>
  <si>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</si>
  <si>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</si>
  <si>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</si>
  <si>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</si>
  <si>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</si>
  <si>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</si>
  <si>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</si>
  <si>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</si>
  <si>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</si>
  <si>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</si>
  <si>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</si>
  <si>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</si>
  <si>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</si>
  <si>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</si>
  <si>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</si>
  <si>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</si>
  <si>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</si>
  <si>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</si>
  <si>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</si>
  <si>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</si>
  <si>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</si>
  <si>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</si>
  <si>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</si>
  <si>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</si>
  <si>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</si>
  <si>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</si>
  <si>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</si>
  <si>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</si>
  <si>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</si>
  <si>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</si>
  <si>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</si>
  <si>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</si>
  <si>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</si>
  <si>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</si>
  <si>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</si>
  <si>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</si>
  <si>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</si>
  <si>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</si>
  <si>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</si>
  <si>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</si>
  <si>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</si>
  <si>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</si>
  <si>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</si>
  <si>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</si>
  <si>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</si>
  <si>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</si>
  <si>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</si>
  <si>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</si>
  <si>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</si>
  <si>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</si>
  <si>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</si>
  <si>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</si>
  <si>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</si>
  <si>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</si>
  <si>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</si>
  <si>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</si>
  <si>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</si>
  <si>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</si>
  <si>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</si>
  <si>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</si>
  <si>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</si>
  <si>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</si>
  <si>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</si>
  <si>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</si>
  <si>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</si>
  <si>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</si>
  <si>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</si>
  <si>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</si>
  <si>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</si>
  <si>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</si>
  <si>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</si>
  <si>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</si>
  <si>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</si>
  <si>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</si>
  <si>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</si>
  <si>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</si>
  <si>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</si>
  <si>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</si>
  <si>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</si>
  <si>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</si>
  <si>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</si>
  <si>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</si>
  <si>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</si>
  <si>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</si>
  <si>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</si>
  <si>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</si>
  <si>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</si>
  <si>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</si>
  <si>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</si>
  <si>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</si>
  <si>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</si>
  <si>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</si>
  <si>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</si>
  <si>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</si>
  <si>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</si>
  <si>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</si>
  <si>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</si>
  <si>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</si>
  <si>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</si>
  <si>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</si>
  <si>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</si>
  <si>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</si>
  <si>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</si>
  <si>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</si>
  <si>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</si>
  <si>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</si>
  <si>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</si>
  <si>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</si>
  <si>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</si>
  <si>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</si>
  <si>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</si>
  <si>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</si>
  <si>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</si>
  <si>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</si>
  <si>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</si>
  <si>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</si>
  <si>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</si>
  <si>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</si>
  <si>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</si>
  <si>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</si>
  <si>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</si>
  <si>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</si>
  <si>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</si>
  <si>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</si>
  <si>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</si>
  <si>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</si>
  <si>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</si>
  <si>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</si>
  <si>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</si>
  <si>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</si>
  <si>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</si>
  <si>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</si>
  <si>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</si>
  <si>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</si>
  <si>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</si>
  <si>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</si>
  <si>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</si>
  <si>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</si>
  <si>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</si>
  <si>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</si>
  <si>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</si>
  <si>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</si>
  <si>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</si>
  <si>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</si>
  <si>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</si>
  <si>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</si>
  <si>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</si>
  <si>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</si>
  <si>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</si>
  <si>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</si>
  <si>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</si>
  <si>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</si>
  <si>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</si>
  <si>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</si>
  <si>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</si>
  <si>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</si>
  <si>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</si>
  <si>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</si>
  <si>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</si>
  <si>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</si>
  <si>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</si>
  <si>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</si>
  <si>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</si>
  <si>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</si>
  <si>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</si>
  <si>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</si>
  <si>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</si>
  <si>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</si>
  <si>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</si>
  <si>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</si>
  <si>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</si>
  <si>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</si>
  <si>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</si>
  <si>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</si>
  <si>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</si>
  <si>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</si>
  <si>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</si>
  <si>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</si>
  <si>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</si>
  <si>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</si>
  <si>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</si>
  <si>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</si>
  <si>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</si>
  <si>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</si>
  <si>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</si>
  <si>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</si>
  <si>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</si>
  <si>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</si>
  <si>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</si>
  <si>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</si>
  <si>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</si>
  <si>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</si>
  <si>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</si>
  <si>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</si>
  <si>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</si>
  <si>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</si>
  <si>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</si>
  <si>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</si>
  <si>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</si>
  <si>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</si>
  <si>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</si>
  <si>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</si>
  <si>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</si>
  <si>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</si>
  <si>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</si>
  <si>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</si>
  <si>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</si>
  <si>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</si>
  <si>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</si>
  <si>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</si>
  <si>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</si>
  <si>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</si>
  <si>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</si>
  <si>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</si>
  <si>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</si>
  <si>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</si>
  <si>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</si>
  <si>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</si>
  <si>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</si>
  <si>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</si>
  <si>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</si>
  <si>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</si>
  <si>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</si>
  <si>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</si>
  <si>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</si>
  <si>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</si>
  <si>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</si>
  <si>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</si>
  <si>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</si>
  <si>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</si>
  <si>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</si>
  <si>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</si>
  <si>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</si>
  <si>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</si>
  <si>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</si>
  <si>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</si>
  <si>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</si>
  <si>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</si>
  <si>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</si>
  <si>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</si>
  <si>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</si>
  <si>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</si>
  <si>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</si>
  <si>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</si>
  <si>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</si>
  <si>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</si>
  <si>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</si>
  <si>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</si>
  <si>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</si>
  <si>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</si>
  <si>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</si>
  <si>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</si>
  <si>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</si>
  <si>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</si>
  <si>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</si>
  <si>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</si>
  <si>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</si>
  <si>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</si>
  <si>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</si>
  <si>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</si>
  <si>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</si>
  <si>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</si>
  <si>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</si>
  <si>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</si>
  <si>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</si>
  <si>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</si>
  <si>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</si>
  <si>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</si>
  <si>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</si>
  <si>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</si>
  <si>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</si>
  <si>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</si>
  <si>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</si>
  <si>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</si>
  <si>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</si>
  <si>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</si>
  <si>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</si>
  <si>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</si>
  <si>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</si>
  <si>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</si>
  <si>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</si>
  <si>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</si>
  <si>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</si>
  <si>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</si>
  <si>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</si>
  <si>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</si>
  <si>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</si>
  <si>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</si>
  <si>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</si>
  <si>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</si>
  <si>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</si>
  <si>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</si>
  <si>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</si>
  <si>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</si>
  <si>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</si>
  <si>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</si>
  <si>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</si>
  <si>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</si>
  <si>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</si>
  <si>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</si>
  <si>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</si>
  <si>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</si>
  <si>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</si>
  <si>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</si>
  <si>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</si>
  <si>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</si>
  <si>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</si>
  <si>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</si>
  <si>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</si>
  <si>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</si>
  <si>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</si>
  <si>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</si>
  <si>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</si>
  <si>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</si>
  <si>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</si>
  <si>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</si>
  <si>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</si>
  <si>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</si>
  <si>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</si>
  <si>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</si>
  <si>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</si>
  <si>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</si>
  <si>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</si>
  <si>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</si>
  <si>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</si>
  <si>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</si>
  <si>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</si>
  <si>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</si>
  <si>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</si>
  <si>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</si>
  <si>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</si>
  <si>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</si>
  <si>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</si>
  <si>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</si>
  <si>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</si>
  <si>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</si>
  <si>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</si>
  <si>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</si>
  <si>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</si>
  <si>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</si>
  <si>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</si>
  <si>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</si>
  <si>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</si>
  <si>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</si>
  <si>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</si>
  <si>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</si>
  <si>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</si>
  <si>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</si>
  <si>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</si>
  <si>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</si>
  <si>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</si>
  <si>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</si>
  <si>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</si>
  <si>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</si>
  <si>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</si>
  <si>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</si>
  <si>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</si>
  <si>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</si>
  <si>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</si>
  <si>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</si>
  <si>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</si>
  <si>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</si>
  <si>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</si>
  <si>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</si>
  <si>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</si>
  <si>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</si>
  <si>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</si>
  <si>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</si>
  <si>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</si>
  <si>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</si>
  <si>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</si>
  <si>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</si>
  <si>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</si>
  <si>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</si>
  <si>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</si>
  <si>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</si>
  <si>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</si>
  <si>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</si>
  <si>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</si>
  <si>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</si>
  <si>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</si>
  <si>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</si>
  <si>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</si>
  <si>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</si>
  <si>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</si>
  <si>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</si>
  <si>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</si>
  <si>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</si>
  <si>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</si>
  <si>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</si>
  <si>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</si>
  <si>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</si>
  <si>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</si>
  <si>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</si>
  <si>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</si>
  <si>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</si>
  <si>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</si>
  <si>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</si>
  <si>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</si>
  <si>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</si>
  <si>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</si>
  <si>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</si>
  <si>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</si>
  <si>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</si>
  <si>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</si>
  <si>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</si>
  <si>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</si>
  <si>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</si>
  <si>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</si>
  <si>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</si>
  <si>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</si>
  <si>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</si>
  <si>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</si>
  <si>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</si>
  <si>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</si>
  <si>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</si>
  <si>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</si>
  <si>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</si>
  <si>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</si>
  <si>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</si>
  <si>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</si>
  <si>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</si>
  <si>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</si>
  <si>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</si>
  <si>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</si>
  <si>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</si>
  <si>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</si>
  <si>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</si>
  <si>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</si>
  <si>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</si>
  <si>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</si>
  <si>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</si>
  <si>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</si>
  <si>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</si>
  <si>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</si>
  <si>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</si>
  <si>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</si>
  <si>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</si>
  <si>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</si>
  <si>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</si>
  <si>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</si>
  <si>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</si>
  <si>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</si>
  <si>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</si>
  <si>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</si>
  <si>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</si>
  <si>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</si>
  <si>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</si>
  <si>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</si>
  <si>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</si>
  <si>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</si>
  <si>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</si>
  <si>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</si>
  <si>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</si>
  <si>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</si>
  <si>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</si>
  <si>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</si>
  <si>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</si>
  <si>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</si>
  <si>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</si>
  <si>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</si>
  <si>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</si>
  <si>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</si>
  <si>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</si>
  <si>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</si>
  <si>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</si>
  <si>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</si>
  <si>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</si>
  <si>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</si>
  <si>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</si>
  <si>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</si>
  <si>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</si>
  <si>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</si>
  <si>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</si>
  <si>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</si>
  <si>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</si>
  <si>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</si>
  <si>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</si>
  <si>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</si>
  <si>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</si>
  <si>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</si>
  <si>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</si>
  <si>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</si>
  <si>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</si>
  <si>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</si>
  <si>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</si>
  <si>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</si>
  <si>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</si>
  <si>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</si>
  <si>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</si>
  <si>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</si>
  <si>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</si>
  <si>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</si>
  <si>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</si>
  <si>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</si>
  <si>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</si>
  <si>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</si>
  <si>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</si>
  <si>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</si>
  <si>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</si>
  <si>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</si>
  <si>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</si>
  <si>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</si>
  <si>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</si>
  <si>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</si>
  <si>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</si>
  <si>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</si>
  <si>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</si>
  <si>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</si>
  <si>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</si>
  <si>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</si>
  <si>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</si>
  <si>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</si>
  <si>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</si>
  <si>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</si>
  <si>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</si>
  <si>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</si>
  <si>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</si>
  <si>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</si>
  <si>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</si>
  <si>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</si>
  <si>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</si>
  <si>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</si>
  <si>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</si>
  <si>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</si>
  <si>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</si>
  <si>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</si>
  <si>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</si>
  <si>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</si>
  <si>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</si>
  <si>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</si>
  <si>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</si>
  <si>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</si>
  <si>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</si>
  <si>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</si>
  <si>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</si>
  <si>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</si>
  <si>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</si>
  <si>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</si>
  <si>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</si>
  <si>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</si>
  <si>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</si>
  <si>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</si>
  <si>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</si>
  <si>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</si>
  <si>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</si>
  <si>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</si>
  <si>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</si>
  <si>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</si>
  <si>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</si>
  <si>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</si>
  <si>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</si>
  <si>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</si>
  <si>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</si>
  <si>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</si>
  <si>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</si>
  <si>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</si>
  <si>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</si>
  <si>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</si>
  <si>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</si>
  <si>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</si>
  <si>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</si>
  <si>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</si>
  <si>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</si>
  <si>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</si>
  <si>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</si>
  <si>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</si>
  <si>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</si>
  <si>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</si>
  <si>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</si>
  <si>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</si>
  <si>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</si>
  <si>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</si>
  <si>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</si>
  <si>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</si>
  <si>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</si>
  <si>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</si>
  <si>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</si>
  <si>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</si>
  <si>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</si>
  <si>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</si>
  <si>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</si>
  <si>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</si>
  <si>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</si>
  <si>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</si>
  <si>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</si>
  <si>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</si>
  <si>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</si>
  <si>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</si>
  <si>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</si>
  <si>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</si>
  <si>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</si>
  <si>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</si>
  <si>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</si>
  <si>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</si>
  <si>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</si>
  <si>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</si>
  <si>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</si>
  <si>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</si>
  <si>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</si>
  <si>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</si>
  <si>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</si>
  <si>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</si>
  <si>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</si>
  <si>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</si>
  <si>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</si>
  <si>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</si>
  <si>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</si>
  <si>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</si>
  <si>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</si>
  <si>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</si>
  <si>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</si>
  <si>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</si>
  <si>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</si>
  <si>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</si>
  <si>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</si>
  <si>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</si>
  <si>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</si>
  <si>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</si>
  <si>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</si>
  <si>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</si>
  <si>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</si>
  <si>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</si>
  <si>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</si>
  <si>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</si>
  <si>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</si>
  <si>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</si>
  <si>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</si>
  <si>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</si>
  <si>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</si>
  <si>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</si>
  <si>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</si>
  <si>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</si>
  <si>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</si>
  <si>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</si>
  <si>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</si>
  <si>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</si>
  <si>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</si>
  <si>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</si>
  <si>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</si>
  <si>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</si>
  <si>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</si>
  <si>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</si>
  <si>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</si>
  <si>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</si>
  <si>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</si>
  <si>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</si>
  <si>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</si>
  <si>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</si>
  <si>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</si>
  <si>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</si>
  <si>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</si>
  <si>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</si>
  <si>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</si>
  <si>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</si>
  <si>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</si>
  <si>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</si>
  <si>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</si>
  <si>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</si>
  <si>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</si>
  <si>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</si>
  <si>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</si>
  <si>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</si>
  <si>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</si>
  <si>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</si>
  <si>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</si>
  <si>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</si>
  <si>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</si>
  <si>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</si>
  <si>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</si>
  <si>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</si>
  <si>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</si>
  <si>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</si>
  <si>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</si>
  <si>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</si>
  <si>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</si>
  <si>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</si>
  <si>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</si>
  <si>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</si>
  <si>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</si>
  <si>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</si>
  <si>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</si>
  <si>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</si>
  <si>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</si>
  <si>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</si>
  <si>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</si>
  <si>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</si>
  <si>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</si>
  <si>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</si>
  <si>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</si>
  <si>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</si>
  <si>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</si>
  <si>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</si>
  <si>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</si>
  <si>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</si>
  <si>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</si>
  <si>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</si>
  <si>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</si>
  <si>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</si>
  <si>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</si>
  <si>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</si>
  <si>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</si>
  <si>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</si>
  <si>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</si>
  <si>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</si>
  <si>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</si>
  <si>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</si>
  <si>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</si>
  <si>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</si>
  <si>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</si>
  <si>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</si>
  <si>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</si>
  <si>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</si>
  <si>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</si>
  <si>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</si>
  <si>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</si>
  <si>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</si>
  <si>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</si>
  <si>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</si>
  <si>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</si>
  <si>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</si>
  <si>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</si>
  <si>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</si>
  <si>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</si>
  <si>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</si>
  <si>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</si>
  <si>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</si>
  <si>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</si>
  <si>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</si>
  <si>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</si>
  <si>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</si>
  <si>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</si>
  <si>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</si>
  <si>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</si>
  <si>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</si>
  <si>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</si>
  <si>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</si>
  <si>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</si>
  <si>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</si>
  <si>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</si>
  <si>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</si>
  <si>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</si>
  <si>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</si>
  <si>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</si>
  <si>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</si>
  <si>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</si>
  <si>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</si>
  <si>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</si>
  <si>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</si>
  <si>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</si>
  <si>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</si>
  <si>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</si>
  <si>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</si>
  <si>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</si>
  <si>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</si>
  <si>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</si>
  <si>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</si>
  <si>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</si>
  <si>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</si>
  <si>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</si>
  <si>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</si>
  <si>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</si>
  <si>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</si>
  <si>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</si>
  <si>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</si>
  <si>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</si>
  <si>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</si>
  <si>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</si>
  <si>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</si>
  <si>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</si>
  <si>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</si>
  <si>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</si>
  <si>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</si>
  <si>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</si>
  <si>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</si>
  <si>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</si>
  <si>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</si>
  <si>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</si>
  <si>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</si>
  <si>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</si>
  <si>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</si>
  <si>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</si>
  <si>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</si>
  <si>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</si>
  <si>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</si>
  <si>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</si>
  <si>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</si>
  <si>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</si>
  <si>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</si>
  <si>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</si>
  <si>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</si>
  <si>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</si>
  <si>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</si>
  <si>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</si>
  <si>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</si>
  <si>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</si>
  <si>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</si>
  <si>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</si>
  <si>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</si>
  <si>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</si>
  <si>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</si>
  <si>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</si>
  <si>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</si>
  <si>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</si>
  <si>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</si>
  <si>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</si>
  <si>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</si>
  <si>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</si>
  <si>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</si>
  <si>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</si>
  <si>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</si>
  <si>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</si>
  <si>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</si>
  <si>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</si>
  <si>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</si>
  <si>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</si>
  <si>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</si>
  <si>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</si>
  <si>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</si>
  <si>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</si>
  <si>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</si>
  <si>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</si>
  <si>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</si>
  <si>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</si>
  <si>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</si>
  <si>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</si>
  <si>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</si>
  <si>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</si>
  <si>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</si>
  <si>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</si>
  <si>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</si>
  <si>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</si>
  <si>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</si>
  <si>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</si>
  <si>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</si>
  <si>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</si>
  <si>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</si>
  <si>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</si>
  <si>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</si>
  <si>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</si>
  <si>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</si>
  <si>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</si>
  <si>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</si>
  <si>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</si>
  <si>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</si>
  <si>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</si>
  <si>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</si>
  <si>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</si>
  <si>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</si>
  <si>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</si>
  <si>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</si>
  <si>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</si>
  <si>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</si>
  <si>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</si>
  <si>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</si>
  <si>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</si>
  <si>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</si>
  <si>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</si>
  <si>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</si>
  <si>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</si>
  <si>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</si>
  <si>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</si>
  <si>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</si>
  <si>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</si>
  <si>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</si>
  <si>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</si>
  <si>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</si>
  <si>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</si>
  <si>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</si>
  <si>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</si>
  <si>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</si>
  <si>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</si>
  <si>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</si>
  <si>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</si>
  <si>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</si>
  <si>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</si>
  <si>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</si>
  <si>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</si>
  <si>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</si>
  <si>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</si>
  <si>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</si>
  <si>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</si>
  <si>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</si>
  <si>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</si>
  <si>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</si>
  <si>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</si>
  <si>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</si>
  <si>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</si>
  <si>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</si>
  <si>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</si>
  <si>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</si>
  <si>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</si>
  <si>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</si>
  <si>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</si>
  <si>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</si>
  <si>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</si>
  <si>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</si>
  <si>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</si>
  <si>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</si>
  <si>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</si>
  <si>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</si>
  <si>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</si>
  <si>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</si>
  <si>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</si>
  <si>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</si>
  <si>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</si>
  <si>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</si>
  <si>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</si>
  <si>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</si>
  <si>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</si>
  <si>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</si>
  <si>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</si>
  <si>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</si>
  <si>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</si>
  <si>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</si>
  <si>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</si>
  <si>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</si>
  <si>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</si>
  <si>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</si>
  <si>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</si>
  <si>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</si>
  <si>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</si>
  <si>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</si>
  <si>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</si>
  <si>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</si>
  <si>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</si>
  <si>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</si>
  <si>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</si>
  <si>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</si>
  <si>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</si>
  <si>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</si>
  <si>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</si>
  <si>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</si>
  <si>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</si>
  <si>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</si>
  <si>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</si>
  <si>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</si>
  <si>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</si>
  <si>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</si>
  <si>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</si>
  <si>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</si>
  <si>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</si>
  <si>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</si>
  <si>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</si>
  <si>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</si>
  <si>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</si>
  <si>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</si>
  <si>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</si>
  <si>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</si>
  <si>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</si>
  <si>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</si>
  <si>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</si>
  <si>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</si>
  <si>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</si>
  <si>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</si>
  <si>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</si>
  <si>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</si>
  <si>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</si>
  <si>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</si>
  <si>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</si>
  <si>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</si>
  <si>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</si>
  <si>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</si>
  <si>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</si>
  <si>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</si>
  <si>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</si>
  <si>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</si>
  <si>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</si>
  <si>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</si>
  <si>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</si>
  <si>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</si>
  <si>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</si>
  <si>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</si>
  <si>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</si>
  <si>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</si>
  <si>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</si>
  <si>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</si>
  <si>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</si>
  <si>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</si>
  <si>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</si>
  <si>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</si>
  <si>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</si>
  <si>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</si>
  <si>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</si>
  <si>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</si>
  <si>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</si>
  <si>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</si>
  <si>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</si>
  <si>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</si>
  <si>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</si>
  <si>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</si>
  <si>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</si>
  <si>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</si>
  <si>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</si>
  <si>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</si>
  <si>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</si>
  <si>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</si>
  <si>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</si>
  <si>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</si>
  <si>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</si>
  <si>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</si>
  <si>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</si>
  <si>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</si>
  <si>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</si>
  <si>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</si>
  <si>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</si>
  <si>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</si>
  <si>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</si>
  <si>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</si>
  <si>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</si>
  <si>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</si>
  <si>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</si>
  <si>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</si>
  <si>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</si>
  <si>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</si>
  <si>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</si>
  <si>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</si>
  <si>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</si>
  <si>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</si>
  <si>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</si>
  <si>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</si>
  <si>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</si>
  <si>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</si>
  <si>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</si>
  <si>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</si>
  <si>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</si>
  <si>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</si>
  <si>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</si>
  <si>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</si>
  <si>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</si>
  <si>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</si>
  <si>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</si>
  <si>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</si>
  <si>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</si>
  <si>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</si>
  <si>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</si>
  <si>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</si>
  <si>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</si>
  <si>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</si>
  <si>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</si>
  <si>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</si>
  <si>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</si>
  <si>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</si>
  <si>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</si>
  <si>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</si>
  <si>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</si>
  <si>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</si>
  <si>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</si>
  <si>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</si>
  <si>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</si>
  <si>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</si>
  <si>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</si>
  <si>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</si>
  <si>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</si>
  <si>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</si>
  <si>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</si>
  <si>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</si>
  <si>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</si>
  <si>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</si>
  <si>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</si>
  <si>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</si>
  <si>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</si>
  <si>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</si>
  <si>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</si>
  <si>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</si>
  <si>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</si>
  <si>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</si>
  <si>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</si>
  <si>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</si>
  <si>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</si>
  <si>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</si>
  <si>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</si>
  <si>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</si>
  <si>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</si>
  <si>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</si>
  <si>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</si>
  <si>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</si>
  <si>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</si>
  <si>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</si>
  <si>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</si>
  <si>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</si>
  <si>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</si>
  <si>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</si>
  <si>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</si>
  <si>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</si>
  <si>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</si>
  <si>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</si>
  <si>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</si>
  <si>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</si>
  <si>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</si>
  <si>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</si>
  <si>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</si>
  <si>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</si>
  <si>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</si>
  <si>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</si>
  <si>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</si>
  <si>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</si>
  <si>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</si>
  <si>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</si>
  <si>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</si>
  <si>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</si>
  <si>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</si>
  <si>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</si>
  <si>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</si>
  <si>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</si>
  <si>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</si>
  <si>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</si>
  <si>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</si>
  <si>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</si>
  <si>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</si>
  <si>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</si>
  <si>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</si>
  <si>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</si>
  <si>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</si>
  <si>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</si>
  <si>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</si>
  <si>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</si>
  <si>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</si>
  <si>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</si>
  <si>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</si>
  <si>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</si>
  <si>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</si>
  <si>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</si>
  <si>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</si>
  <si>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</si>
  <si>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</si>
  <si>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</si>
  <si>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</si>
  <si>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</si>
  <si>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</si>
  <si>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</si>
  <si>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</si>
  <si>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</si>
  <si>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</si>
  <si>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</si>
  <si>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</si>
  <si>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</si>
  <si>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</si>
  <si>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</si>
  <si>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</si>
  <si>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</si>
  <si>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</si>
  <si>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</si>
  <si>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</si>
  <si>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</si>
  <si>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</si>
  <si>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</si>
  <si>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</si>
  <si>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</si>
  <si>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</si>
  <si>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</si>
  <si>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</si>
  <si>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</si>
  <si>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</si>
  <si>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</si>
  <si>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</si>
  <si>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</si>
  <si>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</si>
  <si>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</si>
  <si>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</si>
  <si>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</si>
  <si>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</si>
  <si>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</si>
  <si>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</si>
  <si>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</si>
  <si>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</si>
  <si>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</si>
  <si>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</si>
  <si>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</si>
  <si>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</si>
  <si>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</si>
  <si>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</si>
  <si>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</si>
  <si>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</si>
  <si>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</si>
  <si>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</si>
  <si>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</si>
  <si>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</si>
  <si>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</si>
  <si>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</si>
  <si>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</si>
  <si>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</si>
  <si>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</si>
  <si>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</si>
  <si>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</si>
  <si>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</si>
  <si>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</si>
  <si>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</si>
  <si>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</si>
  <si>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</si>
  <si>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</si>
  <si>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</si>
  <si>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</si>
  <si>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</si>
  <si>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</si>
  <si>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</si>
  <si>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</si>
  <si>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</si>
  <si>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</si>
  <si>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</si>
  <si>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</si>
  <si>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</si>
  <si>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</si>
  <si>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</si>
  <si>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</si>
  <si>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</si>
  <si>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</si>
  <si>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</si>
  <si>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</si>
  <si>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</si>
  <si>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</si>
  <si>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</si>
  <si>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</si>
  <si>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</si>
  <si>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</si>
  <si>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</si>
  <si>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</si>
  <si>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</si>
  <si>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</si>
  <si>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</si>
  <si>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</si>
  <si>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</si>
  <si>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</si>
  <si>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</si>
  <si>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</si>
  <si>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</si>
  <si>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</si>
  <si>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</si>
  <si>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</si>
  <si>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</si>
  <si>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</si>
  <si>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</si>
  <si>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</si>
  <si>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</si>
  <si>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</si>
  <si>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</si>
  <si>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</si>
  <si>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</si>
  <si>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</si>
  <si>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</si>
  <si>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</si>
  <si>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</si>
  <si>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</si>
  <si>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</si>
  <si>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</si>
  <si>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</si>
  <si>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</si>
  <si>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</si>
  <si>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</si>
  <si>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</si>
  <si>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</si>
  <si>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</si>
  <si>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</si>
  <si>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</si>
  <si>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</si>
  <si>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</si>
  <si>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</si>
  <si>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</si>
  <si>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</si>
  <si>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</si>
  <si>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</si>
  <si>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</si>
  <si>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</si>
  <si>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</si>
  <si>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</si>
  <si>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</si>
  <si>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</si>
  <si>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</si>
  <si>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</si>
  <si>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</si>
  <si>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</si>
  <si>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</si>
  <si>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</si>
  <si>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</si>
  <si>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</si>
  <si>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</si>
  <si>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</si>
  <si>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</si>
  <si>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</si>
  <si>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</si>
  <si>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</si>
  <si>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</si>
  <si>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</si>
  <si>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</si>
  <si>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</si>
  <si>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</si>
  <si>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</si>
  <si>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</si>
  <si>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</si>
  <si>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</si>
  <si>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</si>
  <si>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</si>
  <si>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</si>
  <si>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</si>
  <si>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</si>
  <si>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</si>
  <si>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</si>
  <si>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</si>
  <si>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</si>
  <si>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</si>
  <si>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</si>
  <si>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</si>
  <si>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</si>
  <si>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</si>
  <si>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</si>
  <si>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</si>
  <si>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</si>
  <si>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</si>
  <si>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</si>
  <si>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</si>
  <si>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</si>
  <si>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</si>
  <si>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</si>
  <si>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</si>
  <si>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</si>
  <si>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</si>
  <si>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</si>
  <si>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</si>
  <si>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</si>
  <si>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</si>
  <si>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</si>
  <si>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</si>
  <si>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</si>
  <si>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</si>
  <si>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</si>
  <si>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</si>
  <si>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</si>
  <si>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</si>
  <si>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</si>
  <si>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</si>
  <si>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</si>
  <si>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</si>
  <si>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</si>
  <si>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</si>
  <si>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</si>
  <si>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</si>
  <si>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</si>
  <si>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</si>
  <si>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</si>
  <si>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</si>
  <si>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</si>
  <si>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</si>
  <si>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</si>
  <si>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</si>
  <si>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</si>
  <si>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</si>
  <si>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</si>
  <si>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</si>
  <si>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</si>
  <si>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</si>
  <si>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</si>
  <si>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</si>
  <si>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</si>
  <si>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</si>
  <si>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</si>
  <si>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</si>
  <si>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</si>
  <si>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</si>
  <si>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</si>
  <si>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</si>
  <si>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</si>
  <si>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</si>
  <si>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</si>
  <si>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</si>
  <si>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</si>
  <si>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</si>
  <si>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</si>
  <si>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</si>
  <si>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</si>
  <si>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</si>
  <si>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</si>
  <si>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</si>
  <si>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</si>
  <si>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</si>
  <si>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</si>
  <si>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</si>
  <si>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</si>
  <si>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</si>
  <si>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</si>
  <si>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</si>
  <si>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</si>
  <si>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</si>
  <si>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</si>
  <si>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</si>
  <si>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</si>
  <si>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</si>
  <si>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</si>
  <si>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</si>
  <si>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</si>
  <si>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</si>
  <si>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</si>
  <si>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</si>
  <si>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</si>
  <si>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</si>
  <si>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</si>
  <si>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</si>
  <si>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</si>
  <si>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</si>
  <si>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</si>
  <si>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</si>
  <si>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</si>
  <si>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</si>
  <si>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</si>
  <si>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</si>
  <si>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</si>
  <si>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</si>
  <si>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</si>
  <si>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</si>
  <si>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</si>
  <si>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</si>
  <si>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</si>
  <si>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</si>
  <si>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</si>
  <si>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</si>
  <si>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</si>
  <si>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</si>
  <si>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</si>
  <si>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</si>
  <si>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</si>
  <si>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</si>
  <si>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</si>
  <si>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</si>
  <si>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</si>
  <si>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</si>
  <si>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</si>
  <si>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</si>
  <si>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</si>
  <si>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</si>
  <si>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</si>
  <si>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</si>
  <si>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</si>
  <si>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</si>
  <si>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</si>
  <si>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</si>
  <si>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</si>
  <si>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</si>
  <si>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</si>
  <si>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</si>
  <si>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</si>
  <si>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</si>
  <si>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</si>
  <si>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</si>
  <si>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</si>
  <si>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</si>
  <si>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</si>
  <si>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</si>
  <si>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</si>
  <si>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</si>
  <si>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</si>
  <si>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</si>
  <si>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</si>
  <si>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</si>
  <si>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</si>
  <si>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</si>
  <si>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</si>
  <si>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</si>
  <si>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</si>
  <si>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</si>
  <si>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</si>
  <si>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</si>
  <si>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</si>
  <si>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</si>
  <si>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</si>
  <si>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</si>
  <si>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</si>
  <si>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</si>
  <si>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</si>
  <si>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</si>
  <si>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</si>
  <si>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</si>
  <si>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</si>
  <si>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</si>
  <si>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</si>
  <si>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</si>
  <si>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</si>
  <si>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</si>
  <si>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</si>
  <si>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</si>
  <si>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</si>
  <si>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</si>
  <si>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</si>
  <si>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</si>
  <si>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</si>
  <si>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</si>
  <si>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</si>
  <si>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</si>
  <si>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</si>
  <si>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</si>
  <si>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</si>
  <si>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</si>
  <si>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</si>
  <si>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</si>
  <si>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</si>
  <si>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</si>
  <si>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</si>
  <si>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</si>
  <si>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</si>
  <si>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</si>
  <si>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</si>
  <si>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</si>
  <si>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</si>
  <si>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</si>
  <si>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</si>
  <si>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</si>
  <si>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</si>
  <si>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</si>
  <si>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</si>
  <si>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</si>
  <si>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</si>
  <si>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</si>
  <si>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</si>
  <si>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</si>
  <si>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</si>
  <si>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</si>
  <si>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</si>
  <si>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</si>
  <si>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</si>
  <si>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</si>
  <si>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</si>
  <si>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</si>
  <si>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</si>
  <si>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</si>
  <si>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</si>
  <si>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</si>
  <si>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</si>
  <si>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</si>
  <si>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</si>
  <si>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</si>
  <si>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</si>
  <si>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</si>
  <si>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</si>
  <si>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</si>
  <si>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</si>
  <si>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</si>
  <si>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</si>
  <si>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</si>
  <si>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</si>
  <si>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</si>
  <si>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</si>
  <si>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</si>
  <si>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</si>
  <si>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</si>
  <si>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</si>
  <si>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</si>
  <si>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</si>
  <si>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</si>
  <si>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</si>
  <si>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</si>
  <si>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</si>
  <si>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</si>
  <si>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</si>
  <si>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</si>
  <si>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</si>
  <si>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</si>
  <si>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</si>
  <si>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</si>
  <si>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</si>
  <si>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</si>
  <si>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</si>
  <si>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</si>
  <si>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</si>
  <si>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</si>
  <si>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</si>
  <si>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</si>
  <si>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</si>
  <si>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</si>
  <si>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</si>
  <si>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</si>
  <si>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</si>
  <si>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</si>
  <si>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</si>
  <si>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</si>
  <si>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</si>
  <si>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</si>
  <si>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</si>
  <si>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</si>
  <si>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</si>
  <si>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</si>
  <si>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</si>
  <si>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</si>
  <si>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</si>
  <si>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</si>
  <si>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</si>
  <si>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</si>
  <si>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</si>
  <si>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</si>
  <si>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</si>
  <si>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</si>
  <si>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</si>
  <si>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</si>
  <si>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</si>
  <si>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</si>
  <si>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</si>
  <si>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</si>
  <si>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</si>
  <si>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</si>
  <si>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</si>
  <si>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</si>
  <si>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</si>
  <si>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</si>
  <si>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</si>
  <si>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</si>
  <si>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</si>
  <si>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</si>
  <si>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</si>
  <si>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</si>
  <si>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</si>
  <si>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</si>
  <si>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</si>
  <si>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</si>
  <si>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</si>
  <si>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</si>
  <si>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</si>
  <si>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</si>
  <si>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</si>
  <si>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</si>
  <si>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</si>
  <si>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</si>
  <si>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</si>
  <si>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</si>
  <si>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</si>
  <si>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</si>
  <si>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</si>
  <si>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</si>
  <si>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</si>
  <si>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</si>
  <si>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</si>
  <si>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</si>
  <si>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</si>
  <si>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</si>
  <si>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</si>
  <si>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</si>
  <si>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</si>
  <si>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</si>
  <si>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</si>
  <si>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</si>
  <si>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</si>
  <si>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</si>
  <si>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</si>
  <si>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</si>
  <si>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</si>
  <si>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</si>
  <si>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</si>
  <si>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</si>
  <si>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</si>
  <si>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</si>
  <si>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</si>
  <si>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</si>
  <si>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</si>
  <si>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</si>
  <si>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</si>
  <si>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</si>
  <si>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</si>
  <si>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</si>
  <si>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</si>
  <si>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</si>
  <si>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</si>
  <si>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</si>
  <si>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</si>
  <si>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</si>
  <si>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</si>
  <si>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</si>
  <si>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</si>
  <si>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</si>
  <si>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</si>
  <si>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</si>
  <si>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</si>
  <si>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</si>
  <si>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</si>
  <si>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</si>
  <si>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</si>
  <si>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</si>
  <si>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</si>
  <si>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</si>
  <si>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</si>
  <si>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</si>
  <si>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</si>
  <si>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</si>
  <si>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</si>
  <si>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</si>
  <si>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</si>
  <si>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</si>
  <si>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</si>
  <si>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</si>
  <si>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</si>
  <si>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</si>
  <si>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</si>
  <si>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</si>
  <si>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</si>
  <si>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</si>
  <si>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</si>
  <si>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</si>
  <si>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</si>
  <si>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</si>
  <si>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</si>
  <si>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</si>
  <si>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</si>
  <si>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</si>
  <si>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</si>
  <si>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</si>
  <si>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</si>
  <si>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</si>
  <si>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</si>
  <si>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</si>
  <si>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</si>
  <si>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</si>
  <si>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</si>
  <si>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</si>
  <si>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</si>
  <si>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</si>
  <si>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</si>
  <si>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</si>
  <si>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</si>
  <si>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</si>
  <si>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</si>
  <si>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</si>
  <si>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</si>
  <si>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</si>
  <si>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</si>
  <si>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</si>
  <si>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</si>
  <si>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</si>
  <si>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</si>
  <si>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</si>
  <si>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</si>
  <si>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</si>
  <si>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</si>
  <si>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</si>
  <si>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</si>
  <si>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</si>
  <si>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</si>
  <si>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</si>
  <si>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</si>
  <si>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</si>
  <si>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</si>
  <si>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</si>
  <si>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</si>
  <si>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</si>
  <si>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</si>
  <si>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</si>
  <si>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</si>
  <si>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</si>
  <si>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</si>
  <si>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</si>
  <si>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</si>
  <si>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</si>
  <si>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</si>
  <si>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</si>
  <si>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</si>
  <si>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</si>
  <si>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</si>
  <si>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</si>
  <si>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</si>
  <si>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</si>
  <si>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</si>
  <si>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</si>
  <si>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</si>
  <si>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</si>
  <si>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</si>
  <si>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</si>
  <si>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</si>
  <si>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</si>
  <si>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</si>
  <si>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</si>
  <si>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</si>
  <si>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</si>
  <si>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</si>
  <si>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</si>
  <si>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</si>
  <si>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</si>
  <si>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</si>
  <si>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</si>
  <si>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</si>
  <si>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</si>
  <si>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</si>
  <si>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</si>
  <si>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</si>
  <si>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</si>
  <si>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</si>
  <si>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</si>
  <si>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</si>
  <si>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</si>
  <si>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</si>
  <si>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</si>
  <si>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</si>
  <si>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</si>
  <si>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</si>
  <si>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</si>
  <si>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</si>
  <si>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</si>
  <si>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</si>
  <si>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</si>
  <si>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</si>
  <si>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</si>
  <si>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</si>
  <si>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</si>
  <si>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</si>
  <si>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</si>
  <si>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</si>
  <si>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</si>
  <si>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</si>
  <si>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</si>
  <si>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</si>
  <si>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</si>
  <si>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</si>
  <si>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</si>
  <si>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</si>
  <si>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</si>
  <si>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</si>
  <si>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</si>
  <si>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</si>
  <si>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</si>
  <si>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</si>
  <si>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</si>
  <si>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</si>
  <si>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</si>
  <si>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</si>
  <si>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</si>
  <si>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</si>
  <si>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</si>
  <si>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</si>
  <si>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</si>
  <si>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</si>
  <si>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</si>
  <si>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</si>
  <si>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</si>
  <si>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</si>
  <si>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</si>
  <si>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</si>
  <si>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</si>
  <si>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</si>
  <si>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</si>
  <si>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</si>
  <si>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</si>
  <si>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</si>
  <si>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</si>
  <si>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</si>
  <si>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</si>
  <si>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</si>
  <si>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</si>
  <si>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</si>
  <si>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</si>
  <si>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</si>
  <si>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</si>
  <si>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</si>
  <si>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</si>
  <si>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</si>
  <si>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</si>
  <si>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</si>
  <si>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</si>
  <si>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</si>
  <si>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</si>
  <si>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</si>
  <si>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</si>
  <si>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</si>
  <si>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</si>
  <si>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</si>
  <si>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</si>
  <si>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</si>
  <si>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</si>
  <si>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</si>
  <si>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</si>
  <si>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</si>
  <si>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</si>
  <si>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</si>
  <si>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</si>
  <si>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</si>
  <si>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</si>
  <si>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</si>
  <si>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</si>
  <si>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</si>
  <si>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</si>
  <si>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</si>
  <si>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</si>
  <si>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</si>
  <si>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</si>
  <si>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</si>
  <si>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</si>
  <si>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</si>
  <si>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</si>
  <si>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</si>
  <si>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</si>
  <si>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</si>
  <si>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</si>
  <si>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</si>
  <si>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</si>
  <si>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</si>
  <si>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</si>
  <si>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</si>
  <si>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</si>
  <si>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</si>
  <si>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</si>
  <si>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</si>
  <si>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</si>
  <si>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</si>
  <si>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</si>
  <si>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</si>
  <si>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</si>
  <si>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</si>
  <si>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</si>
  <si>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</si>
  <si>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</si>
  <si>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</si>
  <si>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</si>
  <si>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</si>
  <si>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</si>
  <si>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</si>
  <si>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</si>
  <si>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</si>
  <si>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</si>
  <si>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</si>
  <si>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</si>
  <si>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</si>
  <si>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</si>
  <si>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</si>
  <si>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</si>
  <si>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</si>
  <si>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</si>
  <si>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</si>
  <si>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</si>
  <si>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</si>
  <si>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</si>
  <si>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</si>
  <si>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</si>
  <si>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</si>
  <si>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</si>
  <si>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</si>
  <si>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</si>
  <si>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</si>
  <si>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</si>
  <si>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</si>
  <si>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</si>
  <si>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</si>
  <si>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</si>
  <si>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</si>
  <si>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</si>
  <si>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</si>
  <si>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</si>
  <si>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</si>
  <si>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</si>
  <si>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</si>
  <si>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</si>
  <si>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</si>
  <si>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</si>
  <si>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</si>
  <si>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</si>
  <si>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</si>
  <si>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</si>
  <si>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</si>
  <si>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</si>
  <si>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</si>
  <si>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</si>
  <si>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</si>
  <si>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</si>
  <si>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</si>
  <si>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</si>
  <si>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</si>
  <si>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</si>
  <si>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</si>
  <si>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</si>
  <si>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</si>
  <si>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</si>
  <si>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</si>
  <si>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</si>
  <si>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</si>
  <si>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</si>
  <si>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</si>
  <si>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</si>
  <si>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</si>
  <si>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</si>
  <si>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</si>
  <si>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</si>
  <si>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</si>
  <si>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</si>
  <si>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</si>
  <si>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</si>
  <si>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</si>
  <si>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</si>
  <si>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</si>
  <si>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</si>
  <si>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</si>
  <si>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</si>
  <si>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</si>
  <si>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</si>
  <si>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</si>
  <si>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</si>
  <si>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</si>
  <si>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</si>
  <si>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</si>
  <si>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</si>
  <si>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</si>
  <si>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</si>
  <si>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</si>
  <si>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</si>
  <si>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</si>
  <si>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</si>
  <si>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</si>
  <si>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</si>
  <si>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</si>
  <si>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</si>
  <si>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</si>
  <si>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</si>
  <si>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</si>
  <si>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</si>
  <si>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</si>
  <si>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</si>
  <si>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</si>
  <si>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</si>
  <si>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</si>
  <si>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</si>
  <si>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</si>
  <si>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</si>
  <si>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</si>
  <si>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</si>
  <si>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</si>
  <si>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</si>
  <si>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</si>
  <si>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</si>
  <si>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</si>
  <si>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</si>
  <si>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</si>
  <si>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</si>
  <si>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</si>
  <si>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</si>
  <si>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</si>
  <si>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</si>
  <si>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</si>
  <si>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</si>
  <si>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</si>
  <si>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</si>
  <si>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</si>
  <si>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</si>
  <si>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</si>
  <si>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</si>
  <si>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</si>
  <si>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</si>
  <si>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</si>
  <si>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</si>
  <si>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</si>
  <si>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</si>
  <si>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</si>
  <si>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</si>
  <si>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</si>
  <si>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</si>
  <si>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</si>
  <si>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</si>
  <si>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</si>
  <si>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</si>
  <si>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</si>
  <si>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</si>
  <si>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</si>
  <si>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</si>
  <si>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</si>
  <si>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</si>
  <si>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</si>
  <si>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</si>
  <si>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</si>
  <si>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</si>
  <si>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</si>
  <si>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</si>
  <si>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</si>
  <si>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</si>
  <si>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</si>
  <si>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</si>
  <si>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</si>
  <si>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</si>
  <si>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</si>
  <si>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</si>
  <si>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</si>
  <si>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</si>
  <si>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</si>
  <si>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</si>
  <si>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</si>
  <si>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</si>
  <si>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</si>
  <si>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</si>
  <si>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</si>
  <si>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</si>
  <si>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</si>
  <si>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</si>
  <si>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</si>
  <si>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</si>
  <si>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</si>
  <si>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</si>
  <si>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</si>
  <si>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</si>
  <si>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</si>
  <si>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</si>
  <si>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</si>
  <si>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</si>
  <si>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</si>
  <si>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</si>
  <si>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</si>
  <si>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</si>
  <si>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</si>
  <si>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</si>
  <si>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</si>
  <si>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</si>
  <si>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</si>
  <si>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</si>
  <si>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</si>
  <si>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</si>
  <si>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</si>
  <si>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</si>
  <si>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</si>
  <si>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</si>
  <si>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</si>
  <si>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</si>
  <si>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</si>
  <si>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</si>
  <si>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</si>
  <si>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</si>
  <si>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</si>
  <si>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</si>
  <si>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</si>
  <si>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</si>
  <si>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</si>
  <si>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</si>
  <si>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</si>
  <si>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</si>
  <si>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</si>
  <si>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</si>
  <si>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</si>
  <si>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</si>
  <si>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</si>
  <si>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</si>
  <si>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</si>
  <si>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</si>
  <si>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</si>
  <si>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</si>
  <si>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</si>
  <si>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</si>
  <si>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</si>
  <si>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</si>
  <si>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</si>
  <si>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</si>
  <si>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</si>
  <si>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</si>
  <si>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</si>
  <si>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</si>
  <si>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</si>
  <si>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</si>
  <si>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</si>
  <si>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</si>
  <si>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</si>
  <si>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</si>
  <si>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</si>
  <si>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</si>
  <si>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</si>
  <si>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</si>
  <si>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</si>
  <si>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</si>
  <si>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</si>
  <si>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</si>
  <si>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</si>
  <si>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</si>
  <si>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</si>
  <si>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</si>
  <si>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</si>
  <si>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</si>
  <si>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</si>
  <si>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</si>
  <si>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</si>
  <si>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</si>
  <si>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</si>
  <si>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</si>
  <si>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</si>
  <si>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</si>
  <si>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</si>
  <si>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</si>
  <si>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</si>
  <si>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</si>
  <si>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</si>
  <si>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</si>
  <si>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</si>
  <si>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</si>
  <si>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</si>
  <si>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</si>
  <si>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</si>
  <si>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</si>
  <si>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</si>
  <si>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</si>
  <si>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</si>
  <si>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</si>
  <si>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</si>
  <si>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</si>
  <si>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</si>
  <si>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</si>
  <si>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</si>
  <si>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</si>
  <si>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</si>
  <si>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</si>
  <si>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</si>
  <si>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</si>
  <si>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</si>
  <si>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</si>
  <si>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</si>
  <si>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</si>
  <si>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</si>
  <si>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</si>
  <si>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</si>
  <si>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</si>
  <si>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</si>
  <si>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</si>
  <si>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</si>
  <si>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</si>
  <si>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</si>
  <si>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</si>
  <si>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</si>
  <si>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</si>
  <si>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</si>
  <si>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</si>
  <si>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</si>
  <si>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</si>
  <si>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</si>
  <si>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</si>
  <si>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</si>
  <si>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</si>
  <si>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</si>
  <si>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</si>
  <si>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</si>
  <si>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</si>
  <si>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</si>
  <si>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</si>
  <si>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</si>
  <si>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</si>
  <si>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</si>
  <si>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</si>
  <si>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</si>
  <si>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</si>
  <si>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</si>
  <si>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</si>
  <si>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</si>
  <si>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</si>
  <si>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</si>
  <si>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</si>
  <si>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</si>
  <si>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</si>
  <si>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</si>
  <si>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</si>
  <si>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</si>
  <si>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</si>
  <si>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</si>
  <si>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</si>
  <si>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</si>
  <si>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</si>
  <si>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</si>
  <si>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</si>
  <si>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</si>
  <si>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</si>
  <si>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</si>
  <si>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</si>
  <si>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</si>
  <si>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</si>
  <si>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</si>
  <si>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</si>
  <si>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</si>
  <si>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</si>
  <si>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</si>
  <si>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</si>
  <si>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</si>
  <si>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</si>
  <si>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</si>
  <si>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</si>
  <si>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</si>
  <si>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</si>
  <si>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</si>
  <si>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</si>
  <si>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</si>
  <si>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</si>
  <si>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</si>
  <si>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</si>
  <si>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</si>
  <si>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</si>
  <si>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</si>
  <si>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</si>
  <si>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</si>
  <si>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</si>
  <si>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</si>
  <si>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</si>
  <si>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</si>
  <si>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</si>
  <si>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</si>
  <si>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</si>
  <si>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</si>
  <si>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</si>
  <si>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</si>
  <si>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</si>
  <si>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</si>
  <si>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</si>
  <si>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</si>
  <si>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</si>
  <si>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</si>
  <si>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</si>
  <si>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</si>
  <si>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</si>
  <si>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</si>
  <si>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</si>
  <si>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</si>
  <si>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</si>
  <si>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</si>
  <si>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</si>
  <si>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</si>
  <si>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</si>
  <si>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</si>
  <si>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</si>
  <si>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</si>
  <si>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</si>
  <si>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</si>
  <si>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</si>
  <si>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</si>
  <si>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</si>
  <si>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</si>
  <si>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</si>
  <si>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</si>
  <si>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</si>
  <si>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</si>
  <si>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</si>
  <si>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</si>
  <si>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</si>
  <si>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</si>
  <si>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</si>
  <si>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</si>
  <si>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</si>
  <si>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</si>
  <si>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</si>
  <si>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</si>
  <si>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</si>
  <si>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</si>
  <si>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</si>
  <si>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</si>
  <si>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</si>
  <si>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</si>
  <si>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</si>
  <si>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</si>
  <si>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</si>
  <si>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</si>
  <si>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</si>
  <si>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</si>
  <si>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</si>
  <si>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</si>
  <si>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</si>
  <si>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</si>
  <si>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</si>
  <si>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</si>
  <si>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</si>
  <si>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</si>
  <si>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</si>
  <si>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</si>
  <si>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</si>
  <si>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</si>
  <si>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</si>
  <si>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</si>
  <si>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</si>
  <si>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</si>
  <si>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</si>
  <si>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</si>
  <si>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</si>
  <si>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</si>
  <si>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</si>
  <si>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</si>
  <si>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</si>
  <si>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</si>
  <si>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</si>
  <si>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</si>
  <si>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</si>
  <si>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</si>
  <si>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</si>
  <si>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</si>
  <si>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</si>
  <si>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</si>
  <si>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</si>
  <si>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</si>
  <si>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</si>
  <si>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</si>
  <si>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</si>
  <si>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</si>
  <si>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</si>
  <si>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</si>
  <si>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</si>
  <si>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</si>
  <si>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</si>
  <si>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</si>
  <si>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</si>
  <si>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</si>
  <si>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</si>
  <si>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</si>
  <si>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</si>
  <si>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</si>
  <si>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</si>
  <si>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</si>
  <si>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</si>
  <si>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</si>
  <si>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</si>
  <si>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</si>
  <si>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</si>
  <si>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</si>
  <si>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</si>
  <si>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</si>
  <si>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</si>
  <si>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</si>
  <si>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</si>
  <si>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</si>
  <si>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</si>
  <si>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</si>
  <si>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</si>
  <si>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</si>
  <si>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</si>
  <si>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</si>
  <si>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</si>
  <si>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</si>
  <si>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</si>
  <si>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</si>
  <si>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</si>
  <si>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</si>
  <si>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</si>
  <si>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</si>
  <si>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</si>
  <si>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</si>
  <si>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</si>
  <si>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</si>
  <si>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</si>
  <si>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</si>
  <si>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</si>
  <si>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</si>
  <si>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</si>
  <si>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</si>
  <si>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</si>
  <si>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</si>
  <si>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</si>
  <si>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</si>
  <si>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</si>
  <si>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</si>
  <si>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</si>
  <si>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</si>
  <si>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</si>
  <si>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</si>
  <si>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</si>
  <si>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</si>
  <si>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</si>
  <si>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</si>
  <si>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</si>
  <si>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</si>
  <si>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</si>
  <si>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</si>
  <si>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</si>
  <si>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</si>
  <si>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</si>
  <si>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</si>
  <si>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</si>
  <si>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</si>
  <si>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</si>
  <si>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</si>
  <si>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</si>
  <si>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</si>
  <si>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</si>
  <si>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</si>
  <si>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</si>
  <si>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</si>
  <si>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</si>
  <si>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</si>
  <si>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</si>
  <si>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</si>
  <si>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</si>
  <si>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</si>
  <si>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</si>
  <si>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</si>
  <si>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</si>
  <si>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</si>
  <si>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</si>
  <si>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</si>
  <si>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</si>
  <si>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</si>
  <si>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</si>
  <si>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</si>
  <si>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</si>
  <si>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</si>
  <si>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</si>
  <si>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</si>
  <si>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</si>
  <si>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</si>
  <si>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</si>
  <si>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</si>
  <si>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</si>
  <si>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</si>
  <si>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</si>
  <si>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</si>
  <si>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</si>
  <si>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</si>
  <si>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</si>
  <si>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</si>
  <si>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</si>
  <si>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</si>
  <si>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</si>
  <si>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</si>
  <si>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</si>
  <si>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</si>
  <si>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</si>
  <si>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</si>
  <si>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</si>
  <si>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</si>
  <si>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</si>
  <si>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</si>
  <si>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</si>
  <si>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</si>
  <si>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</si>
  <si>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</si>
  <si>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</si>
  <si>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</si>
  <si>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</si>
  <si>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</si>
  <si>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</si>
  <si>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</si>
  <si>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</si>
  <si>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</si>
  <si>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</si>
  <si>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</si>
  <si>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</si>
  <si>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</si>
  <si>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</si>
  <si>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</si>
  <si>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</si>
  <si>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</si>
  <si>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</si>
  <si>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</si>
  <si>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</si>
  <si>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</si>
  <si>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</si>
  <si>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</si>
  <si>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</si>
  <si>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</si>
  <si>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</si>
  <si>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</si>
  <si>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</si>
  <si>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</si>
  <si>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</si>
  <si>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</si>
  <si>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</si>
  <si>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</si>
  <si>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</si>
  <si>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</si>
  <si>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</si>
  <si>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</si>
  <si>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</si>
  <si>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</si>
  <si>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</si>
  <si>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</si>
  <si>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</si>
  <si>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</si>
  <si>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</si>
  <si>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</si>
  <si>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</si>
  <si>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</si>
  <si>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</si>
  <si>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</si>
  <si>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</si>
  <si>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</si>
  <si>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</si>
  <si>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</si>
  <si>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</si>
  <si>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</si>
  <si>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</si>
  <si>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</si>
  <si>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</si>
  <si>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</si>
  <si>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</si>
  <si>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</si>
  <si>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</si>
  <si>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</si>
  <si>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</si>
  <si>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</si>
  <si>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</si>
  <si>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</si>
  <si>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</si>
  <si>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</si>
  <si>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</si>
  <si>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</si>
  <si>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</si>
  <si>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</si>
  <si>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</si>
  <si>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</si>
  <si>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</si>
  <si>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</si>
  <si>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</si>
  <si>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</si>
  <si>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</si>
  <si>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</si>
  <si>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</si>
  <si>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</si>
  <si>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</si>
  <si>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</si>
  <si>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</si>
  <si>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</si>
  <si>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</si>
  <si>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</si>
  <si>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</si>
  <si>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</si>
  <si>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</si>
  <si>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</si>
  <si>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</si>
  <si>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</si>
  <si>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</si>
  <si>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</si>
  <si>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</si>
  <si>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</si>
  <si>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</si>
  <si>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</si>
  <si>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</si>
  <si>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</si>
  <si>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</si>
  <si>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</si>
  <si>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</si>
  <si>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</si>
  <si>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</si>
  <si>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</si>
  <si>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</si>
  <si>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</si>
  <si>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</si>
  <si>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</si>
  <si>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</si>
  <si>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</si>
  <si>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</si>
  <si>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</si>
  <si>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</si>
  <si>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</si>
  <si>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</si>
  <si>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</si>
  <si>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</si>
  <si>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</si>
  <si>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</si>
  <si>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</si>
  <si>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</si>
  <si>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</si>
  <si>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</si>
  <si>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</si>
  <si>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</si>
  <si>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</si>
  <si>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</si>
  <si>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</si>
  <si>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</si>
  <si>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</si>
  <si>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</si>
  <si>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</si>
  <si>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</si>
  <si>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</si>
  <si>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</si>
  <si>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</si>
  <si>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</si>
  <si>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</si>
  <si>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</si>
  <si>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</si>
  <si>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</si>
  <si>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</si>
  <si>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</si>
  <si>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</si>
  <si>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</si>
  <si>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</si>
  <si>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</si>
  <si>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</si>
  <si>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</si>
  <si>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</si>
  <si>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</si>
  <si>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</si>
  <si>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</si>
  <si>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</si>
  <si>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</si>
  <si>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</si>
  <si>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</si>
  <si>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</si>
  <si>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</si>
  <si>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</si>
  <si>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</si>
  <si>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</si>
  <si>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</si>
  <si>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</si>
  <si>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</si>
  <si>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</si>
  <si>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</si>
  <si>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</si>
  <si>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</si>
  <si>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</si>
  <si>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</si>
  <si>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</si>
  <si>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</si>
  <si>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</si>
  <si>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</si>
  <si>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</si>
  <si>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</si>
  <si>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</si>
  <si>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</si>
  <si>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</si>
  <si>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</si>
  <si>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</si>
  <si>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</si>
  <si>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</si>
  <si>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</si>
  <si>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</si>
  <si>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</si>
  <si>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</si>
  <si>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</si>
  <si>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</si>
  <si>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</si>
  <si>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</si>
  <si>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</si>
  <si>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</si>
  <si>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</si>
  <si>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</si>
  <si>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</si>
  <si>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</si>
  <si>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</si>
  <si>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</si>
  <si>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</si>
  <si>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</si>
  <si>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</si>
  <si>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</si>
  <si>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</si>
  <si>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</si>
  <si>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</si>
  <si>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</si>
  <si>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</si>
  <si>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</si>
  <si>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</si>
  <si>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</si>
  <si>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</si>
  <si>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</si>
  <si>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</si>
  <si>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</si>
  <si>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</si>
  <si>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</si>
  <si>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</si>
  <si>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</si>
  <si>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</si>
  <si>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</si>
  <si>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</si>
  <si>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</si>
  <si>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</si>
  <si>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</si>
  <si>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</si>
  <si>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</si>
  <si>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</si>
  <si>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</si>
  <si>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</si>
  <si>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</si>
  <si>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</si>
  <si>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</si>
  <si>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</si>
  <si>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</si>
  <si>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</si>
  <si>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</si>
  <si>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</si>
  <si>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</si>
  <si>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</si>
  <si>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</si>
  <si>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</si>
  <si>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</si>
  <si>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</si>
  <si>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</si>
  <si>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</si>
  <si>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</si>
  <si>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</si>
  <si>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</si>
  <si>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</si>
  <si>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</si>
  <si>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</si>
  <si>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</si>
  <si>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</si>
  <si>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</si>
  <si>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</si>
  <si>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</si>
  <si>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</si>
  <si>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</si>
  <si>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</si>
  <si>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</si>
  <si>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</si>
  <si>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</si>
  <si>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</si>
  <si>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</si>
  <si>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</si>
  <si>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</si>
  <si>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</si>
  <si>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</si>
  <si>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</si>
  <si>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</si>
  <si>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</si>
  <si>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</si>
  <si>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</si>
  <si>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</si>
  <si>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</si>
  <si>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</si>
  <si>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</si>
  <si>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</si>
  <si>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</si>
  <si>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</si>
  <si>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</si>
  <si>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</si>
  <si>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</si>
  <si>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</si>
  <si>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</si>
  <si>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</si>
  <si>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</si>
  <si>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</si>
  <si>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</si>
  <si>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</si>
  <si>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</si>
  <si>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</si>
  <si>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</si>
  <si>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</si>
  <si>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</si>
  <si>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</si>
  <si>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</si>
  <si>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</si>
  <si>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</si>
  <si>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</si>
  <si>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</si>
  <si>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</si>
  <si>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</si>
  <si>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</si>
  <si>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</si>
  <si>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</si>
  <si>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</si>
  <si>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</si>
  <si>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</si>
  <si>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</si>
  <si>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</si>
  <si>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</si>
  <si>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</si>
  <si>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</si>
  <si>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</si>
  <si>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</si>
  <si>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</si>
  <si>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</si>
  <si>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</si>
  <si>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</si>
  <si>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</si>
  <si>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</si>
  <si>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</si>
  <si>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</si>
  <si>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</si>
  <si>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</si>
  <si>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</si>
  <si>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</si>
  <si>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</si>
  <si>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</si>
  <si>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</si>
  <si>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</si>
  <si>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</si>
  <si>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</si>
  <si>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</si>
  <si>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</si>
  <si>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</si>
  <si>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</si>
  <si>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</si>
  <si>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</si>
  <si>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</si>
  <si>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</si>
  <si>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</si>
  <si>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</si>
  <si>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</si>
  <si>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</si>
  <si>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</si>
  <si>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</si>
  <si>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</si>
  <si>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</si>
  <si>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</si>
  <si>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</si>
  <si>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</si>
  <si>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</si>
  <si>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</si>
  <si>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</si>
  <si>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</si>
  <si>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</si>
  <si>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</si>
  <si>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</si>
  <si>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</si>
  <si>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</si>
  <si>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</si>
  <si>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</si>
  <si>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</si>
  <si>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</si>
  <si>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</si>
  <si>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</si>
  <si>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</si>
  <si>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</si>
  <si>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</si>
  <si>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</si>
  <si>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</si>
  <si>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</si>
  <si>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</si>
  <si>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</si>
  <si>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</si>
  <si>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</si>
  <si>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</si>
  <si>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</si>
  <si>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</si>
  <si>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</si>
  <si>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</si>
  <si>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</si>
  <si>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</si>
  <si>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</si>
  <si>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</si>
  <si>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</si>
  <si>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</si>
  <si>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</si>
  <si>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</si>
  <si>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</si>
  <si>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</si>
  <si>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</si>
  <si>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</si>
  <si>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</si>
  <si>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</si>
  <si>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</si>
  <si>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</si>
  <si>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</si>
  <si>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</si>
  <si>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</si>
  <si>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</si>
  <si>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</si>
  <si>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</si>
  <si>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</si>
  <si>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</si>
  <si>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</si>
  <si>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</si>
  <si>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</si>
  <si>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</si>
  <si>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</si>
  <si>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</si>
  <si>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</si>
  <si>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</si>
  <si>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</si>
  <si>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</si>
  <si>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</si>
  <si>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</si>
  <si>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</si>
  <si>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</si>
  <si>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</si>
  <si>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</si>
  <si>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</si>
  <si>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</si>
  <si>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</si>
  <si>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</si>
  <si>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</si>
  <si>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</si>
  <si>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</si>
  <si>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</si>
  <si>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</si>
  <si>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</si>
  <si>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</si>
  <si>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</si>
  <si>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</si>
  <si>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</si>
  <si>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</si>
  <si>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</si>
  <si>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</si>
  <si>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</si>
  <si>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</si>
  <si>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</si>
  <si>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</si>
  <si>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</si>
  <si>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</si>
  <si>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</si>
  <si>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</si>
  <si>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</si>
  <si>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</si>
  <si>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</si>
  <si>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</si>
  <si>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</si>
  <si>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</si>
  <si>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</si>
  <si>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</si>
  <si>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</si>
  <si>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</si>
  <si>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</si>
  <si>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</si>
  <si>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</si>
  <si>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</si>
  <si>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</si>
  <si>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</si>
  <si>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</si>
  <si>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</si>
  <si>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</si>
  <si>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</si>
  <si>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</si>
  <si>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</si>
  <si>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</si>
  <si>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</si>
  <si>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</si>
  <si>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</si>
  <si>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</si>
  <si>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</si>
  <si>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</si>
  <si>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</si>
  <si>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</si>
  <si>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</si>
  <si>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</si>
  <si>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</si>
  <si>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</si>
  <si>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</si>
  <si>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</si>
  <si>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</si>
  <si>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</si>
  <si>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</si>
  <si>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</si>
  <si>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</si>
  <si>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</si>
  <si>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</si>
  <si>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</si>
  <si>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</si>
  <si>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</si>
  <si>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</si>
  <si>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</si>
  <si>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</si>
  <si>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</si>
  <si>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</si>
  <si>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</si>
  <si>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</si>
  <si>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</si>
  <si>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</si>
  <si>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</si>
  <si>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</si>
  <si>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</si>
  <si>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</si>
  <si>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</si>
  <si>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</si>
  <si>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</si>
  <si>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</si>
  <si>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</si>
  <si>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</si>
  <si>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</si>
  <si>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</si>
  <si>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</si>
  <si>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</si>
  <si>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</si>
  <si>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</si>
  <si>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</si>
  <si>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</si>
  <si>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</si>
  <si>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</si>
  <si>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</si>
  <si>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</si>
  <si>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</si>
  <si>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</si>
  <si>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</si>
  <si>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</si>
  <si>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</si>
  <si>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</si>
  <si>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</si>
  <si>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</si>
  <si>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</si>
  <si>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</si>
  <si>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</si>
  <si>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</si>
  <si>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</si>
  <si>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</si>
  <si>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</si>
  <si>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</si>
  <si>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</si>
  <si>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</si>
  <si>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</si>
  <si>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</si>
  <si>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</si>
  <si>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</si>
  <si>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</si>
  <si>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</si>
  <si>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</si>
  <si>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</si>
  <si>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</si>
  <si>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</si>
  <si>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</si>
  <si>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</si>
  <si>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</si>
  <si>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</si>
  <si>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</si>
  <si>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</si>
  <si>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</si>
  <si>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</si>
  <si>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</si>
  <si>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</si>
  <si>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</si>
  <si>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</si>
  <si>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</si>
  <si>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</si>
  <si>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</si>
  <si>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</si>
  <si>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</si>
  <si>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</si>
  <si>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</si>
  <si>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</si>
  <si>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</si>
  <si>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</si>
  <si>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</si>
  <si>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</si>
  <si>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</si>
  <si>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</si>
  <si>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</si>
  <si>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</si>
  <si>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</si>
  <si>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</si>
  <si>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</si>
  <si>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</si>
  <si>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</si>
  <si>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</si>
  <si>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</si>
  <si>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</si>
  <si>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</si>
  <si>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</si>
  <si>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</si>
  <si>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</si>
  <si>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</si>
  <si>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</si>
  <si>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</si>
  <si>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</si>
  <si>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</si>
  <si>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</si>
  <si>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</si>
  <si>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</si>
  <si>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</si>
  <si>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</si>
  <si>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</si>
  <si>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</si>
  <si>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</si>
  <si>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</si>
  <si>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</si>
  <si>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</si>
  <si>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</si>
  <si>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</si>
  <si>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</si>
  <si>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</si>
  <si>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</si>
  <si>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</si>
  <si>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</si>
  <si>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</si>
  <si>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</si>
  <si>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</si>
  <si>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</si>
  <si>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</si>
  <si>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</si>
  <si>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</si>
  <si>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</si>
  <si>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</si>
  <si>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</si>
  <si>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</si>
  <si>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</si>
  <si>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</si>
  <si>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</si>
  <si>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</si>
  <si>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</si>
  <si>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</si>
  <si>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</si>
  <si>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</si>
  <si>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</si>
  <si>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</si>
  <si>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</si>
  <si>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</si>
  <si>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</si>
  <si>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</si>
  <si>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</si>
  <si>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</si>
  <si>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</si>
  <si>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</si>
  <si>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</si>
  <si>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</si>
  <si>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</si>
  <si>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</si>
  <si>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</si>
  <si>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</si>
  <si>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</si>
  <si>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</si>
  <si>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</si>
  <si>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</si>
  <si>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</si>
  <si>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</si>
  <si>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</si>
  <si>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</si>
  <si>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</si>
  <si>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</si>
  <si>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</si>
  <si>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</si>
  <si>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</si>
  <si>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</si>
  <si>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</si>
  <si>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</si>
  <si>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</si>
  <si>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</si>
  <si>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</si>
  <si>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</si>
  <si>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</si>
  <si>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</si>
  <si>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</si>
  <si>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</si>
  <si>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</si>
  <si>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</si>
  <si>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</si>
  <si>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</si>
  <si>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</si>
  <si>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</si>
  <si>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</si>
  <si>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</si>
  <si>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</si>
  <si>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</si>
  <si>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</si>
  <si>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</si>
  <si>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</si>
  <si>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</si>
  <si>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</si>
  <si>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</si>
  <si>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</si>
  <si>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</si>
  <si>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</si>
  <si>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</si>
  <si>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</si>
  <si>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</si>
  <si>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</si>
  <si>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</si>
  <si>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</si>
  <si>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</si>
  <si>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</si>
  <si>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</si>
  <si>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</si>
  <si>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</si>
  <si>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</si>
  <si>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</si>
  <si>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</si>
  <si>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</si>
  <si>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</si>
  <si>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</si>
  <si>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</si>
  <si>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</si>
  <si>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</si>
  <si>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</si>
  <si>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</si>
  <si>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</si>
  <si>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</si>
  <si>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</si>
  <si>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</si>
  <si>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</si>
  <si>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</si>
  <si>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</si>
  <si>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</si>
  <si>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</si>
  <si>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</si>
  <si>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</si>
  <si>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</si>
  <si>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</si>
  <si>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</si>
  <si>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</si>
  <si>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</si>
  <si>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</si>
  <si>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</si>
  <si>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</si>
  <si>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</si>
  <si>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</si>
  <si>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</si>
  <si>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</si>
  <si>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</si>
  <si>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</si>
  <si>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</si>
  <si>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</si>
  <si>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</si>
  <si>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</si>
  <si>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</si>
  <si>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</si>
  <si>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</si>
  <si>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</si>
  <si>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</si>
  <si>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</si>
  <si>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</si>
  <si>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</si>
  <si>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</si>
  <si>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</si>
  <si>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</si>
  <si>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</si>
  <si>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</si>
  <si>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</si>
  <si>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</si>
  <si>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</si>
  <si>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</si>
  <si>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</si>
  <si>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</si>
  <si>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</si>
  <si>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</si>
  <si>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</si>
  <si>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</si>
  <si>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</si>
  <si>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</si>
  <si>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</si>
  <si>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</si>
  <si>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</si>
  <si>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</si>
  <si>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</si>
  <si>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</si>
  <si>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</si>
  <si>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</si>
  <si>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</si>
  <si>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</si>
  <si>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</si>
  <si>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</si>
  <si>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</si>
  <si>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</si>
  <si>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</si>
  <si>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</si>
  <si>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</si>
  <si>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</si>
  <si>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</si>
  <si>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</si>
  <si>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</si>
  <si>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</si>
  <si>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</si>
  <si>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</si>
  <si>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</si>
  <si>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</si>
  <si>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</si>
  <si>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</si>
  <si>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</si>
  <si>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</si>
  <si>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</si>
  <si>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</si>
  <si>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</si>
  <si>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</si>
  <si>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</si>
  <si>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</si>
  <si>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</si>
  <si>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</si>
  <si>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</si>
  <si>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</si>
  <si>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</si>
  <si>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</si>
  <si>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</si>
  <si>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</si>
  <si>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</si>
  <si>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</si>
  <si>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</si>
  <si>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</si>
  <si>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</si>
  <si>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</si>
  <si>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</si>
  <si>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</si>
  <si>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</si>
  <si>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</si>
  <si>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</si>
  <si>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</si>
  <si>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</si>
  <si>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</si>
  <si>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</si>
  <si>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</si>
  <si>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</si>
  <si>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</si>
  <si>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</si>
  <si>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</si>
  <si>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</si>
  <si>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</si>
  <si>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</si>
  <si>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</si>
  <si>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</si>
  <si>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</si>
  <si>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</si>
  <si>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</si>
  <si>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</si>
  <si>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</si>
  <si>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</si>
  <si>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</si>
  <si>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</si>
  <si>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</si>
  <si>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</si>
  <si>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</si>
  <si>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</si>
  <si>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</si>
  <si>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</si>
  <si>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</si>
  <si>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</si>
  <si>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</si>
  <si>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</si>
  <si>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</si>
  <si>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</si>
  <si>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</si>
  <si>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</si>
  <si>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</si>
  <si>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</si>
  <si>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</si>
  <si>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</si>
  <si>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</si>
  <si>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</si>
  <si>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</si>
  <si>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</si>
  <si>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</si>
  <si>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</si>
  <si>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</si>
  <si>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</si>
  <si>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</si>
  <si>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</si>
  <si>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</si>
  <si>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</si>
  <si>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</si>
  <si>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</si>
  <si>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</si>
  <si>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</si>
  <si>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</si>
  <si>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</si>
  <si>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</si>
  <si>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</si>
  <si>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</si>
  <si>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</si>
  <si>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</si>
  <si>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</si>
  <si>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</si>
  <si>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</si>
  <si>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</si>
  <si>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</si>
  <si>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</si>
  <si>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</si>
  <si>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</si>
  <si>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</si>
  <si>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</si>
  <si>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</si>
  <si>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</si>
  <si>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</si>
  <si>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</si>
  <si>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</si>
  <si>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</si>
  <si>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</si>
  <si>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</si>
  <si>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</si>
  <si>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</si>
  <si>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</si>
  <si>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</si>
  <si>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</si>
  <si>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</si>
  <si>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</si>
  <si>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</si>
  <si>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</si>
  <si>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</si>
  <si>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</si>
  <si>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</si>
  <si>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</si>
  <si>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</si>
  <si>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</si>
  <si>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</si>
  <si>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</si>
  <si>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</si>
  <si>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</si>
  <si>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</si>
  <si>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</si>
  <si>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</si>
  <si>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</si>
  <si>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</si>
  <si>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</si>
  <si>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</si>
  <si>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</si>
  <si>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</si>
  <si>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</si>
  <si>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</si>
  <si>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</si>
  <si>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</si>
  <si>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</si>
  <si>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</si>
  <si>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</si>
  <si>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</si>
  <si>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</si>
  <si>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</si>
  <si>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</si>
  <si>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</si>
  <si>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</si>
  <si>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</si>
  <si>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</si>
  <si>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</si>
  <si>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</si>
  <si>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</si>
  <si>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</si>
  <si>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</si>
  <si>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</si>
  <si>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</si>
  <si>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</si>
  <si>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</si>
  <si>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</si>
  <si>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</si>
  <si>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</si>
  <si>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</si>
  <si>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</si>
  <si>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</si>
  <si>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</si>
  <si>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</si>
  <si>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</si>
  <si>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</si>
  <si>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</si>
  <si>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</si>
  <si>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</si>
  <si>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</si>
  <si>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</si>
  <si>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</si>
  <si>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</si>
  <si>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</si>
  <si>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</si>
  <si>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</si>
  <si>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</si>
  <si>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</si>
  <si>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</si>
  <si>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</si>
  <si>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</si>
  <si>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</si>
  <si>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</si>
  <si>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</si>
  <si>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</si>
  <si>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</si>
  <si>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</si>
  <si>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</si>
  <si>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</si>
  <si>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</si>
  <si>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</si>
  <si>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</si>
  <si>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</si>
  <si>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</si>
  <si>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</si>
  <si>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</si>
  <si>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</si>
  <si>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</si>
  <si>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</si>
  <si>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</si>
  <si>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</si>
  <si>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</si>
  <si>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</si>
  <si>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</si>
  <si>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</si>
  <si>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</si>
  <si>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</si>
  <si>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</si>
  <si>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</si>
  <si>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</si>
  <si>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</si>
  <si>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</si>
  <si>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</si>
  <si>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</si>
  <si>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</si>
  <si>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</si>
  <si>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</si>
  <si>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</si>
  <si>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</si>
  <si>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</si>
  <si>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</si>
  <si>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</si>
  <si>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</si>
  <si>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</si>
  <si>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</si>
  <si>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</si>
  <si>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</si>
  <si>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</si>
  <si>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</si>
  <si>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</si>
  <si>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</si>
  <si>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</si>
  <si>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</si>
  <si>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</si>
  <si>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</si>
  <si>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</si>
  <si>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</si>
  <si>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</si>
  <si>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</si>
  <si>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</si>
  <si>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</si>
  <si>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</si>
  <si>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</si>
  <si>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</si>
  <si>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</si>
  <si>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</si>
  <si>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</si>
  <si>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</si>
  <si>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</si>
  <si>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</si>
  <si>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</si>
  <si>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</si>
  <si>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</si>
  <si>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</si>
  <si>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</si>
  <si>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</si>
  <si>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</si>
  <si>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</si>
  <si>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</si>
  <si>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</si>
  <si>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</si>
  <si>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</si>
  <si>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</si>
  <si>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</si>
  <si>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</si>
  <si>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</si>
  <si>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</si>
  <si>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</si>
  <si>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</si>
  <si>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</si>
  <si>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</si>
  <si>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</si>
  <si>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</si>
  <si>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</si>
  <si>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</si>
  <si>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</si>
  <si>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</si>
  <si>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</si>
  <si>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</si>
  <si>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</si>
  <si>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</si>
  <si>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</si>
  <si>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</si>
  <si>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</si>
  <si>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</si>
  <si>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</si>
  <si>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</si>
  <si>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</si>
  <si>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</si>
  <si>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</si>
  <si>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</si>
  <si>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</si>
  <si>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</si>
  <si>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</si>
  <si>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</si>
  <si>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</si>
  <si>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</si>
  <si>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</si>
  <si>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</si>
  <si>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</si>
  <si>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</si>
  <si>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</si>
  <si>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</si>
  <si>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</si>
  <si>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</si>
  <si>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</si>
  <si>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</si>
  <si>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</si>
  <si>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</si>
  <si>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</si>
  <si>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</si>
  <si>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</si>
  <si>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</si>
  <si>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</si>
  <si>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</si>
  <si>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</si>
  <si>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</si>
  <si>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</si>
  <si>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</si>
  <si>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</si>
  <si>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</si>
  <si>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</si>
  <si>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</si>
  <si>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</si>
  <si>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</si>
  <si>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</si>
  <si>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</si>
  <si>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</si>
  <si>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</si>
  <si>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</si>
  <si>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</si>
  <si>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</si>
  <si>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</si>
  <si>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</si>
  <si>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</si>
  <si>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</si>
  <si>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</si>
  <si>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</si>
  <si>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</si>
  <si>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</si>
  <si>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</si>
  <si>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</si>
  <si>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</si>
  <si>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</si>
  <si>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</si>
  <si>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</si>
  <si>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</si>
  <si>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</si>
  <si>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</si>
  <si>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</si>
  <si>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</si>
  <si>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</si>
  <si>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</si>
  <si>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</si>
  <si>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</si>
  <si>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</si>
  <si>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</si>
  <si>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</si>
  <si>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</si>
  <si>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</si>
  <si>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</si>
  <si>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</si>
  <si>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</si>
  <si>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</si>
  <si>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</si>
  <si>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</si>
  <si>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</si>
  <si>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</si>
  <si>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</si>
  <si>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</si>
  <si>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</si>
  <si>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</si>
  <si>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</si>
  <si>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</si>
  <si>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</si>
  <si>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</si>
  <si>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</si>
  <si>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</si>
  <si>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</si>
  <si>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</si>
  <si>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</si>
  <si>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</si>
  <si>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</si>
  <si>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</si>
  <si>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</si>
  <si>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</si>
  <si>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</si>
  <si>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</si>
  <si>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</si>
  <si>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</si>
  <si>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</si>
  <si>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</si>
  <si>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</si>
  <si>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</si>
  <si>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</si>
  <si>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</si>
  <si>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</si>
  <si>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</si>
  <si>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</si>
  <si>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</si>
  <si>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</si>
  <si>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</si>
  <si>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</si>
  <si>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</si>
  <si>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</si>
  <si>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</si>
  <si>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</si>
  <si>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</si>
  <si>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</si>
  <si>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</si>
  <si>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</si>
  <si>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</si>
  <si>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</si>
  <si>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</si>
  <si>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</si>
  <si>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</si>
  <si>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</si>
  <si>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</si>
  <si>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</si>
  <si>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</si>
  <si>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</si>
  <si>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</si>
  <si>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</si>
  <si>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</si>
  <si>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</si>
  <si>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</si>
  <si>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</si>
  <si>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</si>
  <si>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</si>
  <si>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</si>
  <si>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</si>
  <si>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</si>
  <si>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</si>
  <si>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</si>
  <si>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</si>
  <si>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</si>
  <si>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</si>
  <si>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</si>
  <si>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</si>
  <si>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</si>
  <si>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</si>
  <si>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</si>
  <si>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</si>
  <si>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</si>
  <si>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</si>
  <si>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</si>
  <si>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</si>
  <si>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</si>
  <si>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</si>
  <si>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</si>
  <si>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</si>
  <si>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</si>
  <si>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</si>
  <si>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</si>
  <si>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</si>
  <si>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</si>
  <si>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</si>
  <si>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</si>
  <si>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</si>
  <si>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</si>
  <si>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</si>
  <si>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</si>
  <si>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</si>
  <si>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</si>
  <si>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</si>
  <si>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</si>
  <si>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</si>
  <si>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</si>
  <si>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</si>
  <si>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</si>
  <si>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</si>
  <si>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</si>
  <si>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</si>
  <si>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</si>
  <si>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</si>
  <si>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</si>
  <si>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</si>
  <si>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</si>
  <si>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</si>
  <si>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</si>
  <si>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</si>
  <si>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</si>
  <si>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</si>
  <si>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</si>
  <si>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</si>
  <si>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</si>
  <si>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</si>
  <si>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</si>
  <si>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</si>
  <si>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</si>
  <si>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</si>
  <si>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</si>
  <si>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</si>
  <si>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</si>
  <si>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</si>
  <si>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</si>
  <si>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</si>
  <si>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</si>
  <si>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</si>
  <si>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</si>
  <si>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</si>
  <si>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</si>
  <si>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</si>
  <si>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</si>
  <si>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</si>
  <si>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</si>
  <si>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</si>
  <si>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</si>
  <si>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</si>
  <si>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</si>
  <si>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</si>
  <si>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</si>
  <si>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</si>
  <si>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</si>
  <si>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</si>
  <si>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</si>
  <si>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</si>
  <si>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</si>
  <si>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</si>
  <si>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</si>
  <si>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</si>
  <si>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</si>
  <si>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</si>
  <si>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</si>
  <si>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</si>
  <si>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</si>
  <si>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</si>
  <si>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</si>
  <si>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</si>
  <si>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</si>
  <si>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</si>
  <si>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</si>
  <si>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</si>
  <si>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</si>
  <si>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</si>
  <si>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</si>
  <si>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</si>
  <si>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</si>
  <si>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</si>
  <si>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</si>
  <si>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</si>
  <si>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</si>
  <si>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</si>
  <si>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</si>
  <si>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</si>
  <si>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</si>
  <si>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</si>
  <si>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</si>
  <si>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</si>
  <si>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</si>
  <si>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</si>
  <si>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</si>
  <si>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</si>
  <si>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</si>
  <si>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</si>
  <si>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</si>
  <si>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</si>
  <si>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</si>
  <si>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</si>
  <si>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</si>
  <si>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</si>
  <si>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</si>
  <si>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</si>
  <si>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</si>
  <si>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</si>
  <si>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</si>
  <si>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</si>
  <si>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</si>
  <si>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</si>
  <si>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</si>
  <si>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</si>
  <si>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</si>
  <si>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</si>
  <si>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</si>
  <si>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</si>
  <si>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</si>
  <si>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</si>
  <si>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</si>
  <si>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</si>
  <si>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</si>
  <si>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</si>
  <si>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</si>
  <si>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</si>
  <si>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</si>
  <si>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</si>
  <si>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</si>
  <si>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</si>
  <si>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</si>
  <si>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</si>
  <si>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</si>
  <si>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</si>
  <si>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</si>
  <si>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</si>
  <si>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</si>
  <si>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</si>
  <si>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</si>
  <si>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</si>
  <si>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</si>
  <si>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</si>
  <si>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</si>
  <si>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</si>
  <si>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</si>
  <si>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</si>
  <si>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</si>
  <si>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</si>
  <si>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</si>
  <si>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</si>
  <si>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</si>
  <si>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</si>
  <si>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</si>
  <si>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</si>
  <si>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</si>
  <si>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</si>
  <si>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</si>
  <si>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</si>
  <si>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</si>
  <si>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</si>
  <si>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</si>
  <si>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</si>
  <si>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</si>
  <si>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</si>
  <si>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</si>
  <si>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</si>
  <si>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</si>
  <si>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</si>
  <si>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</si>
  <si>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</si>
  <si>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</si>
  <si>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</si>
  <si>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</si>
  <si>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</si>
  <si>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</si>
  <si>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</si>
  <si>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</si>
  <si>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</si>
  <si>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</si>
  <si>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</si>
  <si>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</si>
  <si>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</si>
  <si>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</si>
  <si>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</si>
  <si>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</si>
  <si>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</si>
  <si>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</si>
  <si>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</si>
  <si>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</si>
  <si>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</si>
  <si>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</si>
  <si>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</si>
  <si>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</si>
  <si>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</si>
  <si>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</si>
  <si>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</si>
  <si>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</si>
  <si>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</si>
  <si>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</si>
  <si>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</si>
  <si>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</si>
  <si>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</si>
  <si>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</si>
  <si>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</si>
  <si>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</si>
  <si>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</si>
  <si>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</si>
  <si>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</si>
  <si>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</si>
  <si>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</si>
  <si>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</si>
  <si>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</si>
  <si>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</si>
  <si>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</si>
  <si>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</si>
  <si>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</si>
  <si>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</si>
  <si>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</si>
  <si>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</si>
  <si>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</si>
  <si>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</si>
  <si>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</si>
  <si>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</si>
  <si>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</si>
  <si>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</si>
  <si>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</si>
  <si>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</si>
  <si>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</si>
  <si>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</si>
  <si>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</si>
  <si>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</si>
  <si>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</si>
  <si>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</si>
  <si>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</si>
  <si>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</si>
  <si>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</si>
  <si>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</si>
  <si>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</si>
  <si>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</si>
  <si>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</si>
  <si>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</si>
  <si>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</si>
  <si>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</si>
  <si>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</si>
  <si>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</si>
  <si>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</si>
  <si>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</si>
  <si>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</si>
  <si>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</si>
  <si>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</si>
  <si>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</si>
  <si>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</si>
  <si>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</si>
  <si>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</si>
  <si>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</si>
  <si>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</si>
  <si>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</si>
  <si>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</si>
  <si>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</si>
  <si>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</si>
  <si>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</si>
  <si>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</si>
  <si>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</si>
  <si>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</si>
  <si>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</si>
  <si>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</si>
  <si>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</si>
  <si>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</si>
  <si>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</si>
  <si>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</si>
  <si>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</si>
  <si>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</si>
  <si>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</si>
  <si>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</si>
  <si>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</si>
  <si>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</si>
  <si>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</si>
  <si>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</si>
  <si>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</si>
  <si>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</si>
  <si>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</si>
  <si>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</si>
  <si>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</si>
  <si>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</si>
  <si>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</si>
  <si>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</si>
  <si>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</si>
  <si>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</si>
  <si>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</si>
  <si>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</si>
  <si>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</si>
  <si>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</si>
  <si>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</si>
  <si>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</si>
  <si>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</si>
  <si>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</si>
  <si>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</si>
  <si>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</si>
  <si>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</si>
  <si>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</si>
  <si>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</si>
  <si>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</si>
  <si>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</si>
  <si>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</si>
  <si>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</si>
  <si>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</si>
  <si>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</si>
  <si>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</si>
  <si>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</si>
  <si>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</si>
  <si>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</si>
  <si>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</si>
  <si>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</si>
  <si>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</si>
  <si>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</si>
  <si>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</si>
  <si>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</si>
  <si>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</si>
  <si>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</si>
  <si>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</si>
  <si>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</si>
  <si>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</si>
  <si>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</si>
  <si>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</si>
  <si>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</si>
  <si>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</si>
  <si>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</si>
  <si>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</si>
  <si>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</si>
  <si>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</si>
  <si>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</si>
  <si>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</si>
  <si>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</si>
  <si>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</si>
  <si>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</si>
  <si>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</si>
  <si>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</si>
  <si>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</si>
  <si>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</si>
  <si>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</si>
  <si>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</si>
  <si>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</si>
  <si>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</si>
  <si>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</si>
  <si>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</si>
  <si>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</si>
  <si>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</si>
  <si>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</si>
  <si>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</si>
  <si>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</si>
  <si>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</si>
  <si>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</si>
  <si>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</si>
  <si>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</si>
  <si>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</si>
  <si>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</si>
  <si>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</si>
  <si>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</si>
  <si>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</si>
  <si>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</si>
  <si>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</si>
  <si>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</si>
  <si>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</si>
  <si>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</si>
  <si>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</si>
  <si>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</si>
  <si>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</si>
  <si>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</si>
  <si>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</si>
  <si>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</si>
  <si>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</si>
  <si>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</si>
  <si>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</si>
  <si>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</si>
  <si>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</si>
  <si>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</si>
  <si>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</si>
  <si>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</si>
  <si>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</si>
  <si>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</si>
  <si>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</si>
  <si>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</si>
  <si>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</si>
  <si>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</si>
  <si>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</si>
  <si>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</si>
  <si>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</si>
  <si>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</si>
  <si>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</si>
  <si>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</si>
  <si>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</si>
  <si>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</si>
  <si>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</si>
  <si>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</si>
  <si>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</si>
  <si>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</si>
  <si>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</si>
  <si>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</si>
  <si>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</si>
  <si>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</si>
  <si>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</si>
  <si>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</si>
  <si>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</si>
  <si>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</si>
  <si>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</si>
  <si>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</si>
  <si>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</si>
  <si>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</si>
  <si>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</si>
  <si>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</si>
  <si>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</si>
  <si>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</si>
  <si>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</si>
  <si>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</si>
  <si>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</si>
  <si>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</si>
  <si>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</si>
  <si>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</si>
  <si>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</si>
  <si>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</si>
  <si>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</si>
  <si>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</si>
  <si>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</si>
  <si>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</si>
  <si>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</si>
  <si>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</si>
  <si>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</si>
  <si>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</si>
  <si>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</si>
  <si>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</si>
  <si>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</si>
  <si>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</si>
  <si>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</si>
  <si>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</si>
  <si>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</si>
  <si>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</si>
  <si>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</si>
  <si>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</si>
  <si>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</si>
  <si>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</si>
  <si>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</si>
  <si>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</si>
  <si>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</si>
  <si>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</si>
  <si>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</si>
  <si>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</si>
  <si>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</si>
  <si>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</si>
  <si>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</si>
  <si>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</si>
  <si>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</si>
  <si>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</si>
  <si>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</si>
  <si>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</si>
  <si>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</si>
  <si>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</si>
  <si>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</si>
  <si>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</si>
  <si>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</si>
  <si>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</si>
  <si>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</si>
  <si>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</si>
  <si>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</si>
  <si>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</si>
  <si>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</si>
  <si>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</si>
  <si>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</si>
  <si>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</si>
  <si>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</si>
  <si>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</si>
  <si>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</si>
  <si>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</si>
  <si>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</si>
  <si>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</si>
  <si>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</si>
  <si>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</si>
  <si>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</si>
  <si>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</si>
  <si>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</si>
  <si>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</si>
  <si>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</si>
  <si>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</si>
  <si>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</si>
  <si>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</si>
  <si>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</si>
  <si>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</si>
  <si>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</si>
  <si>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</si>
  <si>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</si>
  <si>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</si>
  <si>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</si>
  <si>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</si>
  <si>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</si>
  <si>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</si>
  <si>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</si>
  <si>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</si>
  <si>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</si>
  <si>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</si>
  <si>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</si>
  <si>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</si>
  <si>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</si>
  <si>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</si>
  <si>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</si>
  <si>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</si>
  <si>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</si>
  <si>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</si>
  <si>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</si>
  <si>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</si>
  <si>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</si>
  <si>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</si>
  <si>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</si>
  <si>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</si>
  <si>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</si>
  <si>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</si>
  <si>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</si>
  <si>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</si>
  <si>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</si>
  <si>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</si>
  <si>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</si>
  <si>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</si>
  <si>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</si>
  <si>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</si>
  <si>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</si>
  <si>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</si>
  <si>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</si>
  <si>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</si>
  <si>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</si>
  <si>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</si>
  <si>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</si>
  <si>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</si>
  <si>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</si>
  <si>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</si>
  <si>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</si>
  <si>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</si>
  <si>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</si>
  <si>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</si>
  <si>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</si>
  <si>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</si>
  <si>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</si>
  <si>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</si>
  <si>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</si>
  <si>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</si>
  <si>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</si>
  <si>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</si>
  <si>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</si>
  <si>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</si>
  <si>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</si>
  <si>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</si>
  <si>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</si>
  <si>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</si>
  <si>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</si>
  <si>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</si>
  <si>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</si>
  <si>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</si>
  <si>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</si>
  <si>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</si>
  <si>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</si>
  <si>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</si>
  <si>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</si>
  <si>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</si>
  <si>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</si>
  <si>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</si>
  <si>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</si>
  <si>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</si>
  <si>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</si>
  <si>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</si>
  <si>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</si>
  <si>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</si>
  <si>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</si>
  <si>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</si>
  <si>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</si>
  <si>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</si>
  <si>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</si>
  <si>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</si>
  <si>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</si>
  <si>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</si>
  <si>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</si>
  <si>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</si>
  <si>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</si>
  <si>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</si>
  <si>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</si>
  <si>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</si>
  <si>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</si>
  <si>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</si>
  <si>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</si>
  <si>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</si>
  <si>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</si>
  <si>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</si>
  <si>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</si>
  <si>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</si>
  <si>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</si>
  <si>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</si>
  <si>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</si>
  <si>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</si>
  <si>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</si>
  <si>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</si>
  <si>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</si>
  <si>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</si>
  <si>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</si>
  <si>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</si>
  <si>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</si>
  <si>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</si>
  <si>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</si>
  <si>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</si>
  <si>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</si>
  <si>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</si>
  <si>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</si>
  <si>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</si>
  <si>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</si>
  <si>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</si>
  <si>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</si>
  <si>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</si>
  <si>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</si>
  <si>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</si>
  <si>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</si>
  <si>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</si>
  <si>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</si>
  <si>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</si>
  <si>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</si>
  <si>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</si>
  <si>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</si>
  <si>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</si>
  <si>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</si>
  <si>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</si>
  <si>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</si>
  <si>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</si>
  <si>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</si>
  <si>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</si>
  <si>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</si>
  <si>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</si>
  <si>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</si>
  <si>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</si>
  <si>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</si>
  <si>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</si>
  <si>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</si>
  <si>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</si>
  <si>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</si>
  <si>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</si>
  <si>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</si>
  <si>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</si>
  <si>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</si>
  <si>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</si>
  <si>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</si>
  <si>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</si>
  <si>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</si>
  <si>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</si>
  <si>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</si>
  <si>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</si>
  <si>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</si>
  <si>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</si>
  <si>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</si>
  <si>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</si>
  <si>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</si>
  <si>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</si>
  <si>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</si>
  <si>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</si>
  <si>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</si>
  <si>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</si>
  <si>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</si>
  <si>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</si>
  <si>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</si>
  <si>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</si>
  <si>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</si>
  <si>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</si>
  <si>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</si>
  <si>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</si>
  <si>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</si>
  <si>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</si>
  <si>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</si>
  <si>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</si>
  <si>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</si>
  <si>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</si>
  <si>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</si>
  <si>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</si>
  <si>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</si>
  <si>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</si>
  <si>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</si>
  <si>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</si>
  <si>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</si>
  <si>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</si>
  <si>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</si>
  <si>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</si>
  <si>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</si>
  <si>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</si>
  <si>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</si>
  <si>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</si>
  <si>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</si>
  <si>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</si>
  <si>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</si>
  <si>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</si>
  <si>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</si>
  <si>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</si>
  <si>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</si>
  <si>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</si>
  <si>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</si>
  <si>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</si>
  <si>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</si>
  <si>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</si>
  <si>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</si>
  <si>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</si>
  <si>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</si>
  <si>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</si>
  <si>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</si>
  <si>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</si>
  <si>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</si>
  <si>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</si>
  <si>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</si>
  <si>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</si>
  <si>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</si>
  <si>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</si>
  <si>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</si>
  <si>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</si>
  <si>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</si>
  <si>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</si>
  <si>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</si>
  <si>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</si>
  <si>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</si>
  <si>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</si>
  <si>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</si>
  <si>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</si>
  <si>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</si>
  <si>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</si>
  <si>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</si>
  <si>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</si>
  <si>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</si>
  <si>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</si>
  <si>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</si>
  <si>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</si>
  <si>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</si>
  <si>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</si>
  <si>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</si>
  <si>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</si>
  <si>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</si>
  <si>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</si>
  <si>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</si>
  <si>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</si>
  <si>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</si>
  <si>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</si>
  <si>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</si>
  <si>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</si>
  <si>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</si>
  <si>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</si>
  <si>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</si>
  <si>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</si>
  <si>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</si>
  <si>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</si>
  <si>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</si>
  <si>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</si>
  <si>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</si>
  <si>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</si>
  <si>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</si>
  <si>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</si>
  <si>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</si>
  <si>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</si>
  <si>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</si>
  <si>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</si>
  <si>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</si>
  <si>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</si>
  <si>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</si>
  <si>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</si>
  <si>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</si>
  <si>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</si>
  <si>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</si>
  <si>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</si>
  <si>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</si>
  <si>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</si>
  <si>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</si>
  <si>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</si>
  <si>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</si>
  <si>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</si>
  <si>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</si>
  <si>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</si>
  <si>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</si>
  <si>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</si>
  <si>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</si>
  <si>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</si>
  <si>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</si>
  <si>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</si>
  <si>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</si>
  <si>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</si>
  <si>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</si>
  <si>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</si>
  <si>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</si>
  <si>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</si>
  <si>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</si>
  <si>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</si>
  <si>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</si>
  <si>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</si>
  <si>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</si>
  <si>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</si>
  <si>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</si>
  <si>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</si>
  <si>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</si>
  <si>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</si>
  <si>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</si>
  <si>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</si>
  <si>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</si>
  <si>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</si>
  <si>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</si>
  <si>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</si>
  <si>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</si>
  <si>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</si>
  <si>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</si>
  <si>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</si>
  <si>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</si>
  <si>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</si>
  <si>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</si>
  <si>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</si>
  <si>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</si>
  <si>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</si>
  <si>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</si>
  <si>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</si>
  <si>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</si>
  <si>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</si>
  <si>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</si>
  <si>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</si>
  <si>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</si>
  <si>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</si>
  <si>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</si>
  <si>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</si>
  <si>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</si>
  <si>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</si>
  <si>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</si>
  <si>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</si>
  <si>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</si>
  <si>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</si>
  <si>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</si>
  <si>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</si>
  <si>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</si>
  <si>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</si>
  <si>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</si>
  <si>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</si>
  <si>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</si>
  <si>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</si>
  <si>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</si>
  <si>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</si>
  <si>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</si>
  <si>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</si>
  <si>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</si>
  <si>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</si>
  <si>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</si>
  <si>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</si>
  <si>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</si>
  <si>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</si>
  <si>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</si>
  <si>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</si>
  <si>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</si>
  <si>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</si>
  <si>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</si>
  <si>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</si>
  <si>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</si>
  <si>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</si>
  <si>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</si>
  <si>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</si>
  <si>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</si>
  <si>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</si>
  <si>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</si>
  <si>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</si>
  <si>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</si>
  <si>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</si>
  <si>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</si>
  <si>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</si>
  <si>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</si>
  <si>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</si>
  <si>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</si>
  <si>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</si>
  <si>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</si>
  <si>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</si>
  <si>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</si>
  <si>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</si>
  <si>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</si>
  <si>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</si>
  <si>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</si>
  <si>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</si>
  <si>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</si>
  <si>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</si>
  <si>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</si>
  <si>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</si>
  <si>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</si>
  <si>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</si>
  <si>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</si>
  <si>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</si>
  <si>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</si>
  <si>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</si>
  <si>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</si>
  <si>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</si>
  <si>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</si>
  <si>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</si>
  <si>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</si>
  <si>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</si>
  <si>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</si>
  <si>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</si>
  <si>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</si>
  <si>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</si>
  <si>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</si>
  <si>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</si>
  <si>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</si>
  <si>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</si>
  <si>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</si>
  <si>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</si>
  <si>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</si>
  <si>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</si>
  <si>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</si>
  <si>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</si>
  <si>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</si>
  <si>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</si>
  <si>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</si>
  <si>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</si>
  <si>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</si>
  <si>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</si>
  <si>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</si>
  <si>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</si>
  <si>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</si>
  <si>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</si>
  <si>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</si>
  <si>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</si>
  <si>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</si>
  <si>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</si>
  <si>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</si>
  <si>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</si>
  <si>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</si>
  <si>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</si>
  <si>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</si>
  <si>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</si>
  <si>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</si>
  <si>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</si>
  <si>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</si>
  <si>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</si>
  <si>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</si>
  <si>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</si>
  <si>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</si>
  <si>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</si>
  <si>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</si>
  <si>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</si>
  <si>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</si>
  <si>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</si>
  <si>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</si>
  <si>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</si>
  <si>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</si>
  <si>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</si>
  <si>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</si>
  <si>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</si>
  <si>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</si>
  <si>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</si>
  <si>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</si>
  <si>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</si>
  <si>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</si>
  <si>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</si>
  <si>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</si>
  <si>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</si>
  <si>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</si>
  <si>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</si>
  <si>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</si>
  <si>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</si>
  <si>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</si>
  <si>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</si>
  <si>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</si>
  <si>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</si>
  <si>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</si>
  <si>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</si>
  <si>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</si>
  <si>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</si>
  <si>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</si>
  <si>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</si>
  <si>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</si>
  <si>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</si>
  <si>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</si>
  <si>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</si>
  <si>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</si>
  <si>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</si>
  <si>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</si>
  <si>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</si>
  <si>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</si>
  <si>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</si>
  <si>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</si>
  <si>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</si>
  <si>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</si>
  <si>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</si>
  <si>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</si>
  <si>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</si>
  <si>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</si>
  <si>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</si>
  <si>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</si>
  <si>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</si>
  <si>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</si>
  <si>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</si>
  <si>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</si>
  <si>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</si>
  <si>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</si>
  <si>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</si>
  <si>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</si>
  <si>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</si>
  <si>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</si>
  <si>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</si>
  <si>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</si>
  <si>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</si>
  <si>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</si>
  <si>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</si>
  <si>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</si>
  <si>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</si>
  <si>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</si>
  <si>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</si>
  <si>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</si>
  <si>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</si>
  <si>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</si>
  <si>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</si>
  <si>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</si>
  <si>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</si>
  <si>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</si>
  <si>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</si>
  <si>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</si>
  <si>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</si>
  <si>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</si>
  <si>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</si>
  <si>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</si>
  <si>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</si>
  <si>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</si>
  <si>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</si>
  <si>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</si>
  <si>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</si>
  <si>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</si>
  <si>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</si>
  <si>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</si>
  <si>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</si>
  <si>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</si>
  <si>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</si>
  <si>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</si>
  <si>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</si>
  <si>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</si>
  <si>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</si>
  <si>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</si>
  <si>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</si>
  <si>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</si>
  <si>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</si>
  <si>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</si>
  <si>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</si>
  <si>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</si>
  <si>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</si>
  <si>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</si>
  <si>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</si>
  <si>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</si>
  <si>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</si>
  <si>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</si>
  <si>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</si>
  <si>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</si>
  <si>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</si>
  <si>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</si>
  <si>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</si>
  <si>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</si>
  <si>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</si>
  <si>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</si>
  <si>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</si>
  <si>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</si>
  <si>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</si>
  <si>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</si>
  <si>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</si>
  <si>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</si>
  <si>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</si>
  <si>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</si>
  <si>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</si>
  <si>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</si>
  <si>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</si>
  <si>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</si>
  <si>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</si>
  <si>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</si>
  <si>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</si>
  <si>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</si>
  <si>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</si>
  <si>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</si>
  <si>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</si>
  <si>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</si>
  <si>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</si>
  <si>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</si>
  <si>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</si>
  <si>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</si>
  <si>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</si>
  <si>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</si>
  <si>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</si>
  <si>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</si>
  <si>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</si>
  <si>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</si>
  <si>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</si>
  <si>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</si>
  <si>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</si>
  <si>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</si>
  <si>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</si>
  <si>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</si>
  <si>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</si>
  <si>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</si>
  <si>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</si>
  <si>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</si>
  <si>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</si>
  <si>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</si>
  <si>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</si>
  <si>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</si>
  <si>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</si>
  <si>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</si>
  <si>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</si>
  <si>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</si>
  <si>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</si>
  <si>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</si>
  <si>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</si>
  <si>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</si>
  <si>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</si>
  <si>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</si>
  <si>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</si>
  <si>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</si>
  <si>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</si>
  <si>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</si>
  <si>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</si>
  <si>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</si>
  <si>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</si>
  <si>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</si>
  <si>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</si>
  <si>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</si>
  <si>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</si>
  <si>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</si>
  <si>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</si>
  <si>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</si>
  <si>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</si>
  <si>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</si>
  <si>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</si>
  <si>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</si>
  <si>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</si>
  <si>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</si>
  <si>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</si>
  <si>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</si>
  <si>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</si>
  <si>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</si>
  <si>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</si>
  <si>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</si>
  <si>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</si>
  <si>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</si>
  <si>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</si>
  <si>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</si>
  <si>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</si>
  <si>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</si>
  <si>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</si>
  <si>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</si>
  <si>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</si>
  <si>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</si>
  <si>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</si>
  <si>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</si>
  <si>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</si>
  <si>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</si>
  <si>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</si>
  <si>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</si>
  <si>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</si>
  <si>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</si>
  <si>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</si>
  <si>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</si>
  <si>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</si>
  <si>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</si>
  <si>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</si>
  <si>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</si>
  <si>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</si>
  <si>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</si>
  <si>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</si>
  <si>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</si>
  <si>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</si>
  <si>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</si>
  <si>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</si>
  <si>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</si>
  <si>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</si>
  <si>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</si>
  <si>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</si>
  <si>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</si>
  <si>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</si>
  <si>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</si>
  <si>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</si>
  <si>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</si>
  <si>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</si>
  <si>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</si>
  <si>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</si>
  <si>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</si>
  <si>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</si>
  <si>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</si>
  <si>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</si>
  <si>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</si>
  <si>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</si>
  <si>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</si>
  <si>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</si>
  <si>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</si>
  <si>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</si>
  <si>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</si>
  <si>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</si>
  <si>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</si>
  <si>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</si>
  <si>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</si>
  <si>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</si>
  <si>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</si>
  <si>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</si>
  <si>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</si>
  <si>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</si>
  <si>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</si>
  <si>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</si>
  <si>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</si>
  <si>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</si>
  <si>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</si>
  <si>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</si>
  <si>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</si>
  <si>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</si>
  <si>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</si>
  <si>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</si>
  <si>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</si>
  <si>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</si>
  <si>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</si>
  <si>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</si>
  <si>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</si>
  <si>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</si>
  <si>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</si>
  <si>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</si>
  <si>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</si>
  <si>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</si>
  <si>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</si>
  <si>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</si>
  <si>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</si>
  <si>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</si>
  <si>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</si>
  <si>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</si>
  <si>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</si>
  <si>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</si>
  <si>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</si>
  <si>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</si>
  <si>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</si>
  <si>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</si>
  <si>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</si>
  <si>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</si>
  <si>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</si>
  <si>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</si>
  <si>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</si>
  <si>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</si>
  <si>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</si>
  <si>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</si>
  <si>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</si>
  <si>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</si>
  <si>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</si>
  <si>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</si>
  <si>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</si>
  <si>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</si>
  <si>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</si>
  <si>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</si>
  <si>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</si>
  <si>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</si>
  <si>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</si>
  <si>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</si>
  <si>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</si>
  <si>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</si>
  <si>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</si>
  <si>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</si>
  <si>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</si>
  <si>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</si>
  <si>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</si>
  <si>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</si>
  <si>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</si>
  <si>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</si>
  <si>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</si>
  <si>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</si>
  <si>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</si>
  <si>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</si>
  <si>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</si>
  <si>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</si>
  <si>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</si>
  <si>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</si>
  <si>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</si>
  <si>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</si>
  <si>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</si>
  <si>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</si>
  <si>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</si>
  <si>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</si>
  <si>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</si>
  <si>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</si>
  <si>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</si>
  <si>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</si>
  <si>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</si>
  <si>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</si>
  <si>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</si>
  <si>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</si>
  <si>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</si>
  <si>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</si>
  <si>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</si>
  <si>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</si>
  <si>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</si>
  <si>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</si>
  <si>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</si>
  <si>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</si>
  <si>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</si>
  <si>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</si>
  <si>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</si>
  <si>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</si>
  <si>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</si>
  <si>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</si>
  <si>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</si>
  <si>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</si>
  <si>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</si>
  <si>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</si>
  <si>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</si>
  <si>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</si>
  <si>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</si>
  <si>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</si>
  <si>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</si>
  <si>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</si>
  <si>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</si>
  <si>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</si>
  <si>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</si>
  <si>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</si>
  <si>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</si>
  <si>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</si>
  <si>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</si>
  <si>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</si>
  <si>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</si>
  <si>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</si>
  <si>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</si>
  <si>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</si>
  <si>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</si>
  <si>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</si>
  <si>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</si>
  <si>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</si>
  <si>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</si>
  <si>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</si>
  <si>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</si>
  <si>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</si>
  <si>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</si>
  <si>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</si>
  <si>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</si>
  <si>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</si>
  <si>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</si>
  <si>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</si>
  <si>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</si>
  <si>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</si>
  <si>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</si>
  <si>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</si>
  <si>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</si>
  <si>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</si>
  <si>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</si>
  <si>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</si>
  <si>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</si>
  <si>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</si>
  <si>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</si>
  <si>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</si>
  <si>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</si>
  <si>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</si>
  <si>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</si>
  <si>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</si>
  <si>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</si>
  <si>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</si>
  <si>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</si>
  <si>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</si>
  <si>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</si>
  <si>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</si>
  <si>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</si>
  <si>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</si>
  <si>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</si>
  <si>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</si>
  <si>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</si>
  <si>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</si>
  <si>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</si>
  <si>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</si>
  <si>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</si>
  <si>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</si>
  <si>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</si>
  <si>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</si>
  <si>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</si>
  <si>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</si>
  <si>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</si>
  <si>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</si>
  <si>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</si>
  <si>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</si>
  <si>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</si>
  <si>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</si>
  <si>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</si>
  <si>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</si>
  <si>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</si>
  <si>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</si>
  <si>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</si>
  <si>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</si>
  <si>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</si>
  <si>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</si>
  <si>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</si>
  <si>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</si>
  <si>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</si>
  <si>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</si>
  <si>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</si>
  <si>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</si>
  <si>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</si>
  <si>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</si>
  <si>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</si>
  <si>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</si>
  <si>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</si>
  <si>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</si>
  <si>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</si>
  <si>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</si>
  <si>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</si>
  <si>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</si>
  <si>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</si>
  <si>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</si>
  <si>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</si>
  <si>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</si>
  <si>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</si>
  <si>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</si>
  <si>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</si>
  <si>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</si>
  <si>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</si>
  <si>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</si>
  <si>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</si>
  <si>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</si>
  <si>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</si>
  <si>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</si>
  <si>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</si>
  <si>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</si>
  <si>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</si>
  <si>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</si>
  <si>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</si>
  <si>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</si>
  <si>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</si>
  <si>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</si>
  <si>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</si>
  <si>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</si>
  <si>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</si>
  <si>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</si>
  <si>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</si>
  <si>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</si>
  <si>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</si>
  <si>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</si>
  <si>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</si>
  <si>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</si>
  <si>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</si>
  <si>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</si>
  <si>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</si>
  <si>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</si>
  <si>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</si>
  <si>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</si>
  <si>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</si>
  <si>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</si>
  <si>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</si>
  <si>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</si>
  <si>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</si>
  <si>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</si>
  <si>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</si>
  <si>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</si>
  <si>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</si>
  <si>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</si>
  <si>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</si>
  <si>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</si>
  <si>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</si>
  <si>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</si>
  <si>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</si>
  <si>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</si>
  <si>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</si>
  <si>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</si>
  <si>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</si>
  <si>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</si>
  <si>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</si>
  <si>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</si>
  <si>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</si>
  <si>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</si>
  <si>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</si>
  <si>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</si>
  <si>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</si>
  <si>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</si>
  <si>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</si>
  <si>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</si>
  <si>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</si>
  <si>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</si>
  <si>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</si>
  <si>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</si>
  <si>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</si>
  <si>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</si>
  <si>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</si>
  <si>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</si>
  <si>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</si>
  <si>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</si>
  <si>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</si>
  <si>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</si>
  <si>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</si>
  <si>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</si>
  <si>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</si>
  <si>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</si>
  <si>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</si>
  <si>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</si>
  <si>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</si>
  <si>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</si>
  <si>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</si>
  <si>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</si>
  <si>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</si>
  <si>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</si>
  <si>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</si>
  <si>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</si>
  <si>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</si>
  <si>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</si>
  <si>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</si>
  <si>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</si>
  <si>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</si>
  <si>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</si>
  <si>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</si>
  <si>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</si>
  <si>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</si>
  <si>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</si>
  <si>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</si>
  <si>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</si>
  <si>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</si>
  <si>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</si>
  <si>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</si>
  <si>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</si>
  <si>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</si>
  <si>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</si>
  <si>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</si>
  <si>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</si>
  <si>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</si>
  <si>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</si>
  <si>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</si>
  <si>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</si>
  <si>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</si>
  <si>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</si>
  <si>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</si>
  <si>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</si>
  <si>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</si>
  <si>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</si>
  <si>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</si>
  <si>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</si>
  <si>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</si>
  <si>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</si>
  <si>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</si>
  <si>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</si>
  <si>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</si>
  <si>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</si>
  <si>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</si>
  <si>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</si>
  <si>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</si>
  <si>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</si>
  <si>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</si>
  <si>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</si>
  <si>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</si>
  <si>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</si>
  <si>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</si>
  <si>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</si>
  <si>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</si>
  <si>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</si>
  <si>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</si>
  <si>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</si>
  <si>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</si>
  <si>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</si>
  <si>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</si>
  <si>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</si>
  <si>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</si>
  <si>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</si>
  <si>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</si>
  <si>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</si>
  <si>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</si>
  <si>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</si>
  <si>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</si>
  <si>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</si>
  <si>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</si>
  <si>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</si>
  <si>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</si>
  <si>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</si>
  <si>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</si>
  <si>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</si>
  <si>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</si>
  <si>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</si>
  <si>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</si>
  <si>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</si>
  <si>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</si>
  <si>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</si>
  <si>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</si>
  <si>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</si>
  <si>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</si>
  <si>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</si>
  <si>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</si>
  <si>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</si>
  <si>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</si>
  <si>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</si>
  <si>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</si>
  <si>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</si>
  <si>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</si>
  <si>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</si>
  <si>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</si>
  <si>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</si>
  <si>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</si>
  <si>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</si>
  <si>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</si>
  <si>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</si>
  <si>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</si>
  <si>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</si>
  <si>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</si>
  <si>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</si>
  <si>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</si>
  <si>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</si>
  <si>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</si>
  <si>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</si>
  <si>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</si>
  <si>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</si>
  <si>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</si>
  <si>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</si>
  <si>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</si>
  <si>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</si>
  <si>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</si>
  <si>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</si>
  <si>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</si>
  <si>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</si>
  <si>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</si>
  <si>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</si>
  <si>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</si>
  <si>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</si>
  <si>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</si>
  <si>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</si>
  <si>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</si>
  <si>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</si>
  <si>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</si>
  <si>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</si>
  <si>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</si>
  <si>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</si>
  <si>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</si>
  <si>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</si>
  <si>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</si>
  <si>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</si>
  <si>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</si>
  <si>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</si>
  <si>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</si>
  <si>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</si>
  <si>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</si>
  <si>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</si>
  <si>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</si>
  <si>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</si>
  <si>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</si>
  <si>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</si>
  <si>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</si>
  <si>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</si>
  <si>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</si>
  <si>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</si>
  <si>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</si>
  <si>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</si>
  <si>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</si>
  <si>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</si>
  <si>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</si>
  <si>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</si>
  <si>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</si>
  <si>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</si>
  <si>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</si>
  <si>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</si>
  <si>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</si>
  <si>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</si>
  <si>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</si>
  <si>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</si>
  <si>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</si>
  <si>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</si>
  <si>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</si>
  <si>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</si>
  <si>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</si>
  <si>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</si>
  <si>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</si>
  <si>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</si>
  <si>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</si>
  <si>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</si>
  <si>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</si>
  <si>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</si>
  <si>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</si>
  <si>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</si>
  <si>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</si>
  <si>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</si>
  <si>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</si>
  <si>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</si>
  <si>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</si>
  <si>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</si>
  <si>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</si>
  <si>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</si>
  <si>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</si>
  <si>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</si>
  <si>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</si>
  <si>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</si>
  <si>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</si>
  <si>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</si>
  <si>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</si>
  <si>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</si>
  <si>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</si>
  <si>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</si>
  <si>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</si>
  <si>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</si>
  <si>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</si>
  <si>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</si>
  <si>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</si>
  <si>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</si>
  <si>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</si>
  <si>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</si>
  <si>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</si>
  <si>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</si>
  <si>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</si>
  <si>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</si>
  <si>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</si>
  <si>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</si>
  <si>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</si>
  <si>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</si>
  <si>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</si>
  <si>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</si>
  <si>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</si>
  <si>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</si>
  <si>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</si>
  <si>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</si>
  <si>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</si>
  <si>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</si>
  <si>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</si>
  <si>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</si>
  <si>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</si>
  <si>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</si>
  <si>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</si>
  <si>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</si>
  <si>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</si>
  <si>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</si>
  <si>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</si>
  <si>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</si>
  <si>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</si>
  <si>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</si>
  <si>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</si>
  <si>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</si>
  <si>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</si>
  <si>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</si>
  <si>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</si>
  <si>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</si>
  <si>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</si>
  <si>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</si>
  <si>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</si>
  <si>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</si>
  <si>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</si>
  <si>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</si>
  <si>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</si>
  <si>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</si>
  <si>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</si>
  <si>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</si>
  <si>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</si>
  <si>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</si>
  <si>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</si>
  <si>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</si>
  <si>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</si>
  <si>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</si>
  <si>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</si>
  <si>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</si>
  <si>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</si>
  <si>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</si>
  <si>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</si>
  <si>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</si>
  <si>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</si>
  <si>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</si>
  <si>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</si>
  <si>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</si>
  <si>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</si>
  <si>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</si>
  <si>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</si>
  <si>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</si>
  <si>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</si>
  <si>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</si>
  <si>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</si>
  <si>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</si>
  <si>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</si>
  <si>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</si>
  <si>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</si>
  <si>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</si>
  <si>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</si>
  <si>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</si>
  <si>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</si>
  <si>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</si>
  <si>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</si>
  <si>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</si>
  <si>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</si>
  <si>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</si>
  <si>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</si>
  <si>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</si>
  <si>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</si>
  <si>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</si>
  <si>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</si>
  <si>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</si>
  <si>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</si>
  <si>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</si>
  <si>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</si>
  <si>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</si>
  <si>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</si>
  <si>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</si>
  <si>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</si>
  <si>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</si>
  <si>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</si>
  <si>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</si>
  <si>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</si>
  <si>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</si>
  <si>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</si>
  <si>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</si>
  <si>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</si>
  <si>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</si>
  <si>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</si>
  <si>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</si>
  <si>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</si>
  <si>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</si>
  <si>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</si>
  <si>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</si>
  <si>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</si>
  <si>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</si>
  <si>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</si>
  <si>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</si>
  <si>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</si>
  <si>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</si>
  <si>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</si>
  <si>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</si>
  <si>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</si>
  <si>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</si>
  <si>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</si>
  <si>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</si>
  <si>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</si>
  <si>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</si>
  <si>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</si>
  <si>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</si>
  <si>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</si>
  <si>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</si>
  <si>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</si>
  <si>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</si>
  <si>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</si>
  <si>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</si>
  <si>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</si>
  <si>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</si>
  <si>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</si>
  <si>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</si>
  <si>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</si>
  <si>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</si>
  <si>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</si>
  <si>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</si>
  <si>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</si>
  <si>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</si>
  <si>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</si>
  <si>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</si>
  <si>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</si>
  <si>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</si>
  <si>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</si>
  <si>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</si>
  <si>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</si>
  <si>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</si>
  <si>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</si>
  <si>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</si>
  <si>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</si>
  <si>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</si>
  <si>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</si>
  <si>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</si>
  <si>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</si>
  <si>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</si>
  <si>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</si>
  <si>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</si>
  <si>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</si>
  <si>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</si>
  <si>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</si>
  <si>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</si>
  <si>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</si>
  <si>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</si>
  <si>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</si>
  <si>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</si>
  <si>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</si>
  <si>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</si>
  <si>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</si>
  <si>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</si>
  <si>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</si>
  <si>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</si>
  <si>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</si>
  <si>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</si>
  <si>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</si>
  <si>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</si>
  <si>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</si>
  <si>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</si>
  <si>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</si>
  <si>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</si>
  <si>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</si>
  <si>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</si>
  <si>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</si>
  <si>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</si>
  <si>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</si>
  <si>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</si>
  <si>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</si>
  <si>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</si>
  <si>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</si>
  <si>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</si>
  <si>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</si>
  <si>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</si>
  <si>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</si>
  <si>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</si>
  <si>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</si>
  <si>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</si>
  <si>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</si>
  <si>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</si>
  <si>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</si>
  <si>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</si>
  <si>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</si>
  <si>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</si>
  <si>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</si>
  <si>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</si>
  <si>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</si>
  <si>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</si>
  <si>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</si>
  <si>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</si>
  <si>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</si>
  <si>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</si>
  <si>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</si>
  <si>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</si>
  <si>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</si>
  <si>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</si>
  <si>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</si>
  <si>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</si>
  <si>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</si>
  <si>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</si>
  <si>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</si>
  <si>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</si>
  <si>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</si>
  <si>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</si>
  <si>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</si>
  <si>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</si>
  <si>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</si>
  <si>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</si>
  <si>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</si>
  <si>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</si>
  <si>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</si>
  <si>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</si>
  <si>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</si>
  <si>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</si>
  <si>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</si>
  <si>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</si>
  <si>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</si>
  <si>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</si>
  <si>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</si>
  <si>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</si>
  <si>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</si>
  <si>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</si>
  <si>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</si>
  <si>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</si>
  <si>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</si>
  <si>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</si>
  <si>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</si>
  <si>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</si>
  <si>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</si>
  <si>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</si>
  <si>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</si>
  <si>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</si>
  <si>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</si>
  <si>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</si>
  <si>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</si>
  <si>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</si>
  <si>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</si>
  <si>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</si>
  <si>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</si>
  <si>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</si>
  <si>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</si>
  <si>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</si>
  <si>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</si>
  <si>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</si>
  <si>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</si>
  <si>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</si>
  <si>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</si>
  <si>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</si>
  <si>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</si>
  <si>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</si>
  <si>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</si>
  <si>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</si>
  <si>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</si>
  <si>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</si>
  <si>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</si>
  <si>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</si>
  <si>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</si>
  <si>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</si>
  <si>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</si>
  <si>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</si>
  <si>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</si>
  <si>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</si>
  <si>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</si>
  <si>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</si>
  <si>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</si>
  <si>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</si>
  <si>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</si>
  <si>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</si>
  <si>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</si>
  <si>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</si>
  <si>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</si>
  <si>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</si>
  <si>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</si>
  <si>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</si>
  <si>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</si>
  <si>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</si>
  <si>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</si>
  <si>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</si>
  <si>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</si>
  <si>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</si>
  <si>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</si>
  <si>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</si>
  <si>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</si>
  <si>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</si>
  <si>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</si>
  <si>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</si>
  <si>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</si>
  <si>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</si>
  <si>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</si>
  <si>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</si>
  <si>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</si>
  <si>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</si>
  <si>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</si>
  <si>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</si>
  <si>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</si>
  <si>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</si>
  <si>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</si>
  <si>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</si>
  <si>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</si>
  <si>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</si>
  <si>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</si>
  <si>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</si>
  <si>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</si>
  <si>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</si>
  <si>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</si>
  <si>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</si>
  <si>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</si>
  <si>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</si>
  <si>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</si>
  <si>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</si>
  <si>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</si>
  <si>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</si>
  <si>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</si>
  <si>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</si>
  <si>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</si>
  <si>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</si>
  <si>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</si>
  <si>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</si>
  <si>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</si>
  <si>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</si>
  <si>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</si>
  <si>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</si>
  <si>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</si>
  <si>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</si>
  <si>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</si>
  <si>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</si>
  <si>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</si>
  <si>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</si>
  <si>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</si>
  <si>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</si>
  <si>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</si>
  <si>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</si>
  <si>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</si>
  <si>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</si>
  <si>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</si>
  <si>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</si>
  <si>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</si>
  <si>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</si>
  <si>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</si>
  <si>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</si>
  <si>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</si>
  <si>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</si>
  <si>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</si>
  <si>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</si>
  <si>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</si>
  <si>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</si>
  <si>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</si>
  <si>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</si>
  <si>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</si>
  <si>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</si>
  <si>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</si>
  <si>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</si>
  <si>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</si>
  <si>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</si>
  <si>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</si>
  <si>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</si>
  <si>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</si>
  <si>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</si>
  <si>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</si>
  <si>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</si>
  <si>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</si>
  <si>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</si>
  <si>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</si>
  <si>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</si>
  <si>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</si>
  <si>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</si>
  <si>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</si>
  <si>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</si>
  <si>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</si>
  <si>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</si>
  <si>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</si>
  <si>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</si>
  <si>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</si>
  <si>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</si>
  <si>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</si>
  <si>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</si>
  <si>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</si>
  <si>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</si>
  <si>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</si>
  <si>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</si>
  <si>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</si>
  <si>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</si>
  <si>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</si>
  <si>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</si>
  <si>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</si>
  <si>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</si>
  <si>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</si>
  <si>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</si>
  <si>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</si>
  <si>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</si>
  <si>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</si>
  <si>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</si>
  <si>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</si>
  <si>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</si>
  <si>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</si>
  <si>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</si>
  <si>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</si>
  <si>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</si>
  <si>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</si>
  <si>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</si>
  <si>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</si>
  <si>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</si>
  <si>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</si>
  <si>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</si>
  <si>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</si>
  <si>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</si>
  <si>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</si>
  <si>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</si>
  <si>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</si>
  <si>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</si>
  <si>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</si>
  <si>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</si>
  <si>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</si>
  <si>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</si>
  <si>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</si>
  <si>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</si>
  <si>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</si>
  <si>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</si>
  <si>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</si>
  <si>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</si>
  <si>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</si>
  <si>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</si>
  <si>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</si>
  <si>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</si>
  <si>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</si>
  <si>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</si>
  <si>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</si>
  <si>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</si>
  <si>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</si>
  <si>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</si>
  <si>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</si>
  <si>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</si>
  <si>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</si>
  <si>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</si>
  <si>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</si>
  <si>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</si>
  <si>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</si>
  <si>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</si>
  <si>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</si>
  <si>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</si>
  <si>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</si>
  <si>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</si>
  <si>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</si>
  <si>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</si>
  <si>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</si>
  <si>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</si>
  <si>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</si>
  <si>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</si>
  <si>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</si>
  <si>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</si>
  <si>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</si>
  <si>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</si>
  <si>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</si>
  <si>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</si>
  <si>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</si>
  <si>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</si>
  <si>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</si>
  <si>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</si>
  <si>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</si>
  <si>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</si>
  <si>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</si>
  <si>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</si>
  <si>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</si>
  <si>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</si>
  <si>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</si>
  <si>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</si>
  <si>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</si>
  <si>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</si>
  <si>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</si>
  <si>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</si>
  <si>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</si>
  <si>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</si>
  <si>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</si>
  <si>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</si>
  <si>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</si>
  <si>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</si>
  <si>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</si>
  <si>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</si>
  <si>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</si>
  <si>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</si>
  <si>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</si>
  <si>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</si>
  <si>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</si>
  <si>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</si>
  <si>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</si>
  <si>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</si>
  <si>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</si>
  <si>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</si>
  <si>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</si>
  <si>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</si>
  <si>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</si>
  <si>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</si>
  <si>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</si>
  <si>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</si>
  <si>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</si>
  <si>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</si>
  <si>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</si>
  <si>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</si>
  <si>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</si>
  <si>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</si>
  <si>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</si>
  <si>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</si>
  <si>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</si>
  <si>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</si>
  <si>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</si>
  <si>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</si>
  <si>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</si>
  <si>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</si>
  <si>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</si>
  <si>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</si>
  <si>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</si>
  <si>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</si>
  <si>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</si>
  <si>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</si>
  <si>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</si>
  <si>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</si>
  <si>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</si>
  <si>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</si>
  <si>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</si>
  <si>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</si>
  <si>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</si>
  <si>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</si>
  <si>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</si>
  <si>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</si>
  <si>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</si>
  <si>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</si>
  <si>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</si>
  <si>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</si>
  <si>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</si>
  <si>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</si>
  <si>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</si>
  <si>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</si>
  <si>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</si>
  <si>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</si>
  <si>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</si>
  <si>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</si>
  <si>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</si>
  <si>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</si>
  <si>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</si>
  <si>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</si>
  <si>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</si>
  <si>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</si>
  <si>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</si>
  <si>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</si>
  <si>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</si>
  <si>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</si>
  <si>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</si>
  <si>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</si>
  <si>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</si>
  <si>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</si>
  <si>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</si>
  <si>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</si>
  <si>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</si>
  <si>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</si>
  <si>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</si>
  <si>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</si>
  <si>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</si>
  <si>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</si>
  <si>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</si>
  <si>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</si>
  <si>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</si>
  <si>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</si>
  <si>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</si>
  <si>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</si>
  <si>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</si>
  <si>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</si>
  <si>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</si>
  <si>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</si>
  <si>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</si>
  <si>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</si>
  <si>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</si>
  <si>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</si>
  <si>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</si>
  <si>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</si>
  <si>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</si>
  <si>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</si>
  <si>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</si>
  <si>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</si>
  <si>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</si>
  <si>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</si>
  <si>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</si>
  <si>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</si>
  <si>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</si>
  <si>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</si>
  <si>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</si>
  <si>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</si>
  <si>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</si>
  <si>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</si>
  <si>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</si>
  <si>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</si>
  <si>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</si>
  <si>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</si>
  <si>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</si>
  <si>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</si>
  <si>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</si>
  <si>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</si>
  <si>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</si>
  <si>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</si>
  <si>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</si>
  <si>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</si>
  <si>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</si>
  <si>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</si>
  <si>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</si>
  <si>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</si>
  <si>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</si>
  <si>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</si>
  <si>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</si>
  <si>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</si>
  <si>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</si>
  <si>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</si>
  <si>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</si>
  <si>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</si>
  <si>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</si>
  <si>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</si>
  <si>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</si>
  <si>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</si>
  <si>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</si>
  <si>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</si>
  <si>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</si>
  <si>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</si>
  <si>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</si>
  <si>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</si>
  <si>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</si>
  <si>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</si>
  <si>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</si>
  <si>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</si>
  <si>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</si>
  <si>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</si>
  <si>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</si>
  <si>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</si>
  <si>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</si>
  <si>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</si>
  <si>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</si>
  <si>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</si>
  <si>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</si>
  <si>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</si>
  <si>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</si>
  <si>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</si>
  <si>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</si>
  <si>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</si>
  <si>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</si>
  <si>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</si>
  <si>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</si>
  <si>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</si>
  <si>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</si>
  <si>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</si>
  <si>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</si>
  <si>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</si>
  <si>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</si>
  <si>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</si>
  <si>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</si>
  <si>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</si>
  <si>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</si>
  <si>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</si>
  <si>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</si>
  <si>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</si>
  <si>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</si>
  <si>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</si>
  <si>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</si>
  <si>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</si>
  <si>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</si>
  <si>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</si>
  <si>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</si>
  <si>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</si>
  <si>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</si>
  <si>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</si>
  <si>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</si>
  <si>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</si>
  <si>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</si>
  <si>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</si>
  <si>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</si>
  <si>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</si>
  <si>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</si>
  <si>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</si>
  <si>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</si>
  <si>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</si>
  <si>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</si>
  <si>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</si>
  <si>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</si>
  <si>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</si>
  <si>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</si>
  <si>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</si>
  <si>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</si>
  <si>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</si>
  <si>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</si>
  <si>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</si>
  <si>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</si>
  <si>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</si>
  <si>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</si>
  <si>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</si>
  <si>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</si>
  <si>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</si>
  <si>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</si>
  <si>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</si>
  <si>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</si>
  <si>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</si>
  <si>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</si>
  <si>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</si>
  <si>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</si>
  <si>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</si>
  <si>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</si>
  <si>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</si>
  <si>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</si>
  <si>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</si>
  <si>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</si>
  <si>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</si>
  <si>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</si>
  <si>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</si>
  <si>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</si>
  <si>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</si>
  <si>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</si>
  <si>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</si>
  <si>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</si>
  <si>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</si>
  <si>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</si>
  <si>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</si>
  <si>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</si>
  <si>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</si>
  <si>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</si>
  <si>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</si>
  <si>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</si>
  <si>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</si>
  <si>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</si>
  <si>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</si>
  <si>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</si>
  <si>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</si>
  <si>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</si>
  <si>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</si>
  <si>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</si>
  <si>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</si>
  <si>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</si>
  <si>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</si>
  <si>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</si>
  <si>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</si>
  <si>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</si>
  <si>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</si>
  <si>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</si>
  <si>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</si>
  <si>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</si>
  <si>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</si>
  <si>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</si>
  <si>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</si>
  <si>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</si>
  <si>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</si>
  <si>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</si>
  <si>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</si>
  <si>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</si>
  <si>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</si>
  <si>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</si>
  <si>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</si>
  <si>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</si>
  <si>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</si>
  <si>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</si>
  <si>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</si>
  <si>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</si>
  <si>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</si>
  <si>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</si>
  <si>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</si>
  <si>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</si>
  <si>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</si>
  <si>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</si>
  <si>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</si>
  <si>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</si>
  <si>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</si>
  <si>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</si>
  <si>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</si>
  <si>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</si>
  <si>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</si>
  <si>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</si>
  <si>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</si>
  <si>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</si>
  <si>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</si>
  <si>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</si>
  <si>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</si>
  <si>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</si>
  <si>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</si>
  <si>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</si>
  <si>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</si>
  <si>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</si>
  <si>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</si>
  <si>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</si>
  <si>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</si>
  <si>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</si>
  <si>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</si>
  <si>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</si>
  <si>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</si>
  <si>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</si>
  <si>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</si>
  <si>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</si>
  <si>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</si>
  <si>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</si>
  <si>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</si>
  <si>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</si>
  <si>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</si>
  <si>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</si>
  <si>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</si>
  <si>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</si>
  <si>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</si>
  <si>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</si>
  <si>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</si>
  <si>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</si>
  <si>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</si>
  <si>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</si>
  <si>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</si>
  <si>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</si>
  <si>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</si>
  <si>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</si>
  <si>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</si>
  <si>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</si>
  <si>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</si>
  <si>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</si>
  <si>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</si>
  <si>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</si>
  <si>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</si>
  <si>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</si>
  <si>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</si>
  <si>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</si>
  <si>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</si>
  <si>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</si>
  <si>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</si>
  <si>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</si>
  <si>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</si>
  <si>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</si>
  <si>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</si>
  <si>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</si>
  <si>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</si>
  <si>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</si>
  <si>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</si>
  <si>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</si>
  <si>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</si>
  <si>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</si>
  <si>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</si>
  <si>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</si>
  <si>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</si>
  <si>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</si>
  <si>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</si>
  <si>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</si>
  <si>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</si>
  <si>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</si>
  <si>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</si>
  <si>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</si>
  <si>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</si>
  <si>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</si>
  <si>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</si>
  <si>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</si>
  <si>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</si>
  <si>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</si>
  <si>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</si>
  <si>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</si>
  <si>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</si>
  <si>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</si>
  <si>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</si>
  <si>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</si>
  <si>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</si>
  <si>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</si>
  <si>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</si>
  <si>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</si>
  <si>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</si>
  <si>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</si>
  <si>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</si>
  <si>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</si>
  <si>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</si>
  <si>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</si>
  <si>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</si>
  <si>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</si>
  <si>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</si>
  <si>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</si>
  <si>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</si>
  <si>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</si>
  <si>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</si>
  <si>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</si>
  <si>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</si>
  <si>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</si>
  <si>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</si>
  <si>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</si>
  <si>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</si>
  <si>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</si>
  <si>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</si>
  <si>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</si>
  <si>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</si>
  <si>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</si>
  <si>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</si>
  <si>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</si>
  <si>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</si>
  <si>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</si>
  <si>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</si>
  <si>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</si>
  <si>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</si>
  <si>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</si>
  <si>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</si>
  <si>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</si>
  <si>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</si>
  <si>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</si>
  <si>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</si>
  <si>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</si>
  <si>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</si>
  <si>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</si>
  <si>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</si>
  <si>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</si>
  <si>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</si>
  <si>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</si>
  <si>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</si>
  <si>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</si>
  <si>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</si>
  <si>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</si>
  <si>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</si>
  <si>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</si>
  <si>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</si>
  <si>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</si>
  <si>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</si>
  <si>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</si>
  <si>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</si>
  <si>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</si>
  <si>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</si>
  <si>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</si>
  <si>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</si>
  <si>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</si>
  <si>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</si>
  <si>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</si>
  <si>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</si>
  <si>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</si>
  <si>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</si>
  <si>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</si>
  <si>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</si>
  <si>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</si>
  <si>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</si>
  <si>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</si>
  <si>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</si>
  <si>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</si>
  <si>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</si>
  <si>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</si>
  <si>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</si>
  <si>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</si>
  <si>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</si>
  <si>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</si>
  <si>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</si>
  <si>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</si>
  <si>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</si>
  <si>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</si>
  <si>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</si>
  <si>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</si>
  <si>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</si>
  <si>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</si>
  <si>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</si>
  <si>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</si>
  <si>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</si>
  <si>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</si>
  <si>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</si>
  <si>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</si>
  <si>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</si>
  <si>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</si>
  <si>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</si>
  <si>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</si>
  <si>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</si>
  <si>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</si>
  <si>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</si>
  <si>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</si>
  <si>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</si>
  <si>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</si>
  <si>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</si>
  <si>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</si>
  <si>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</si>
  <si>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</si>
  <si>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</si>
  <si>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</si>
  <si>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</si>
  <si>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</si>
  <si>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</si>
  <si>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</si>
  <si>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</si>
  <si>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</si>
  <si>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</si>
  <si>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</si>
  <si>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</si>
  <si>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</si>
  <si>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</si>
  <si>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</si>
  <si>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</si>
  <si>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</si>
  <si>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</si>
  <si>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</si>
  <si>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</si>
  <si>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</si>
  <si>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</si>
  <si>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</si>
  <si>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</si>
  <si>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</si>
  <si>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</si>
  <si>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</si>
  <si>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</si>
  <si>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</si>
  <si>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</si>
  <si>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</si>
  <si>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</si>
  <si>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</si>
  <si>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</si>
  <si>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</si>
  <si>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</si>
  <si>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</si>
  <si>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</si>
  <si>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</si>
  <si>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</si>
  <si>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</si>
  <si>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</si>
  <si>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</si>
  <si>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</si>
  <si>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</si>
  <si>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</si>
  <si>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</si>
  <si>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</si>
  <si>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</si>
  <si>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</si>
  <si>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</si>
  <si>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</si>
  <si>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</si>
  <si>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</si>
  <si>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</si>
  <si>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</si>
  <si>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</si>
  <si>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</si>
  <si>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</si>
  <si>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</si>
  <si>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</si>
  <si>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</si>
  <si>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</si>
  <si>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</si>
  <si>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</si>
  <si>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</si>
  <si>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</si>
  <si>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</si>
  <si>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</si>
  <si>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</si>
  <si>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</si>
  <si>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</si>
  <si>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</si>
  <si>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</si>
  <si>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</si>
  <si>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</si>
  <si>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</si>
  <si>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</si>
  <si>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</si>
  <si>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</si>
  <si>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</si>
  <si>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</si>
  <si>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</si>
  <si>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</si>
  <si>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</si>
  <si>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</si>
  <si>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</si>
  <si>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</si>
  <si>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</si>
  <si>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</si>
  <si>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</si>
  <si>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</si>
  <si>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</si>
  <si>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</si>
  <si>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</si>
  <si>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</si>
  <si>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</si>
  <si>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</si>
  <si>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</si>
  <si>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</si>
  <si>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</si>
  <si>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</si>
  <si>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</si>
  <si>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</si>
  <si>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</si>
  <si>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</si>
  <si>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</si>
  <si>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</si>
  <si>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</si>
  <si>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</si>
  <si>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</si>
  <si>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</si>
  <si>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</si>
  <si>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</si>
  <si>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</si>
  <si>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</si>
  <si>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</si>
  <si>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</si>
  <si>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</si>
  <si>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</si>
  <si>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</si>
  <si>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</si>
  <si>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</si>
  <si>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</si>
  <si>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</si>
  <si>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</si>
  <si>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</si>
  <si>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</si>
  <si>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</si>
  <si>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</si>
  <si>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</si>
  <si>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</si>
  <si>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</si>
  <si>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</si>
  <si>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</si>
  <si>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</si>
  <si>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</si>
  <si>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</si>
  <si>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</si>
  <si>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</si>
  <si>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</si>
  <si>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</si>
  <si>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</si>
  <si>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</si>
  <si>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</si>
  <si>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</si>
  <si>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</si>
  <si>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</si>
  <si>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</si>
  <si>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</si>
  <si>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</si>
  <si>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</si>
  <si>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</si>
  <si>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</si>
  <si>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</si>
  <si>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</si>
  <si>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</si>
  <si>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</si>
  <si>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</si>
  <si>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</si>
  <si>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</si>
  <si>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</si>
  <si>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</si>
  <si>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</si>
  <si>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</si>
  <si>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</si>
  <si>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</si>
  <si>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</si>
  <si>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</si>
  <si>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</si>
  <si>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</si>
  <si>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</si>
  <si>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</si>
  <si>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</si>
  <si>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</si>
  <si>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</si>
  <si>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</si>
  <si>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</si>
  <si>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</si>
  <si>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</si>
  <si>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</si>
  <si>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</si>
  <si>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</si>
  <si>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</si>
  <si>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</si>
  <si>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</si>
  <si>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</si>
  <si>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</si>
  <si>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</si>
  <si>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</si>
  <si>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</si>
  <si>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</si>
  <si>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</si>
  <si>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</si>
  <si>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</si>
  <si>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</si>
  <si>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</si>
  <si>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</si>
  <si>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</si>
  <si>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</si>
  <si>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</si>
  <si>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</si>
  <si>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</si>
  <si>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</si>
  <si>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</si>
  <si>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</si>
  <si>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</si>
  <si>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</si>
  <si>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</si>
  <si>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</si>
  <si>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</si>
  <si>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</si>
  <si>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</si>
  <si>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</si>
  <si>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</si>
  <si>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</si>
  <si>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</si>
  <si>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</si>
  <si>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</si>
  <si>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</si>
  <si>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</si>
  <si>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</si>
  <si>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</si>
  <si>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</si>
  <si>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</si>
  <si>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</si>
  <si>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</si>
  <si>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</si>
  <si>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</si>
  <si>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</si>
  <si>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</si>
  <si>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</si>
  <si>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</si>
  <si>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</si>
  <si>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</si>
  <si>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</si>
  <si>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</si>
  <si>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</si>
  <si>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</si>
  <si>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</si>
  <si>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</si>
  <si>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</si>
  <si>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</si>
  <si>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</si>
  <si>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</si>
  <si>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</si>
  <si>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</si>
  <si>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</si>
  <si>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</si>
  <si>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</si>
  <si>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</si>
  <si>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</si>
  <si>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</si>
  <si>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</si>
  <si>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</si>
  <si>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</si>
  <si>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</si>
  <si>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</si>
  <si>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</si>
  <si>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</si>
  <si>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</si>
  <si>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</si>
  <si>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</si>
  <si>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</si>
  <si>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</si>
  <si>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</si>
  <si>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</si>
  <si>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</si>
  <si>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</si>
  <si>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</si>
  <si>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</si>
  <si>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</si>
  <si>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</si>
  <si>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</si>
  <si>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</si>
  <si>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</si>
  <si>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</si>
  <si>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</si>
  <si>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</si>
  <si>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</si>
  <si>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</si>
  <si>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</si>
  <si>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</si>
  <si>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</si>
  <si>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</si>
  <si>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</si>
  <si>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</si>
  <si>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</si>
  <si>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</si>
  <si>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</si>
  <si>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</si>
  <si>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</si>
  <si>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</si>
  <si>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</si>
  <si>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</si>
  <si>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</si>
  <si>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</si>
  <si>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</si>
  <si>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</si>
  <si>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</si>
  <si>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</si>
  <si>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</si>
  <si>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</si>
  <si>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</si>
  <si>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</si>
  <si>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</si>
  <si>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</si>
  <si>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</si>
  <si>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</si>
  <si>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</si>
  <si>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</si>
  <si>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</si>
  <si>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</si>
  <si>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</si>
  <si>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</si>
  <si>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</si>
  <si>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</si>
  <si>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</si>
  <si>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</si>
  <si>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</si>
  <si>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</si>
  <si>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</si>
  <si>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</si>
  <si>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</si>
  <si>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</si>
  <si>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</si>
  <si>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</si>
  <si>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</si>
  <si>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</si>
  <si>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</si>
  <si>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</si>
  <si>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</si>
  <si>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</si>
  <si>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</si>
  <si>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</si>
  <si>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</si>
  <si>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</si>
  <si>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</si>
  <si>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</si>
  <si>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</si>
  <si>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</si>
  <si>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</si>
  <si>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</si>
  <si>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</si>
  <si>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</si>
  <si>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</si>
  <si>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</si>
  <si>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</si>
  <si>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</si>
  <si>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</si>
  <si>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</si>
  <si>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</si>
  <si>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</si>
  <si>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</si>
  <si>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</si>
  <si>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</si>
  <si>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</si>
  <si>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</si>
  <si>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</si>
  <si>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</si>
  <si>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</si>
  <si>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</si>
  <si>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</si>
  <si>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</si>
  <si>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</si>
  <si>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</si>
  <si>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</si>
  <si>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</si>
  <si>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</si>
  <si>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</si>
  <si>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</si>
  <si>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</si>
  <si>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</si>
  <si>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</si>
  <si>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</si>
  <si>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</si>
  <si>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</si>
  <si>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</si>
  <si>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</si>
  <si>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</si>
  <si>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</si>
  <si>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</si>
  <si>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</si>
  <si>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</si>
  <si>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</si>
  <si>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</si>
  <si>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</si>
  <si>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</si>
  <si>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</si>
  <si>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</si>
  <si>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</si>
  <si>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</si>
  <si>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</si>
  <si>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</si>
  <si>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</si>
  <si>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</si>
  <si>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</si>
  <si>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</si>
  <si>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</si>
  <si>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</si>
  <si>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</si>
  <si>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</si>
  <si>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</si>
  <si>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</si>
  <si>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</si>
  <si>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</si>
  <si>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</si>
  <si>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</si>
  <si>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</si>
  <si>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</si>
  <si>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</si>
  <si>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</si>
  <si>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</si>
  <si>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</si>
  <si>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</si>
  <si>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</si>
  <si>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</si>
  <si>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</si>
  <si>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</si>
  <si>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</si>
  <si>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</si>
  <si>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</si>
  <si>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</si>
  <si>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</si>
  <si>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</si>
  <si>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</si>
  <si>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</si>
  <si>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</si>
  <si>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</si>
  <si>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</si>
  <si>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</si>
  <si>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</si>
  <si>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</si>
  <si>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</si>
  <si>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</si>
  <si>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</si>
  <si>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</si>
  <si>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</si>
  <si>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</si>
  <si>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</si>
  <si>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</si>
  <si>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</si>
  <si>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</si>
  <si>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</si>
  <si>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</si>
  <si>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</si>
  <si>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</si>
  <si>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</si>
  <si>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</si>
  <si>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</si>
  <si>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</si>
  <si>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</si>
  <si>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</si>
  <si>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</si>
  <si>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</si>
  <si>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</si>
  <si>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</si>
  <si>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</si>
  <si>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</si>
  <si>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</si>
  <si>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</si>
  <si>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</si>
  <si>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</si>
  <si>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</si>
  <si>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</si>
  <si>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</si>
  <si>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</si>
  <si>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</si>
  <si>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</si>
  <si>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</si>
  <si>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</si>
  <si>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</si>
  <si>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</si>
  <si>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</si>
  <si>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</si>
  <si>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</si>
  <si>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</si>
  <si>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</si>
  <si>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</si>
  <si>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</si>
  <si>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</si>
  <si>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</si>
  <si>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</si>
  <si>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</si>
  <si>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</si>
  <si>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</si>
  <si>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</si>
  <si>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</si>
  <si>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</si>
  <si>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</si>
  <si>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</si>
  <si>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</si>
  <si>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</si>
  <si>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</si>
  <si>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</si>
  <si>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</si>
  <si>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</si>
  <si>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</si>
  <si>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</si>
  <si>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</si>
  <si>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</si>
  <si>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</si>
  <si>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</si>
  <si>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</si>
  <si>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</si>
  <si>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</si>
  <si>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</si>
  <si>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</si>
  <si>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</si>
  <si>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</si>
  <si>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</si>
  <si>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</si>
  <si>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</si>
  <si>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</si>
  <si>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</si>
  <si>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</si>
  <si>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</si>
  <si>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</si>
  <si>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</si>
  <si>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</si>
  <si>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</si>
  <si>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</si>
  <si>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</si>
  <si>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</si>
  <si>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</si>
  <si>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</si>
  <si>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</si>
  <si>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</si>
  <si>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</si>
  <si>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</si>
  <si>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</si>
  <si>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</si>
  <si>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</si>
  <si>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</si>
  <si>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</si>
  <si>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</si>
  <si>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</si>
  <si>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</si>
  <si>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</si>
  <si>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</si>
  <si>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</si>
  <si>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</si>
  <si>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</si>
  <si>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</si>
  <si>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</si>
  <si>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</si>
  <si>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</si>
  <si>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</si>
  <si>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</si>
  <si>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</si>
  <si>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</si>
  <si>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</si>
  <si>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</si>
  <si>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</si>
  <si>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</si>
  <si>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</si>
  <si>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</si>
  <si>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</si>
  <si>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</si>
  <si>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</si>
  <si>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</si>
  <si>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</si>
  <si>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</si>
  <si>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</si>
  <si>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</si>
  <si>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</si>
  <si>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</si>
  <si>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</si>
  <si>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</si>
  <si>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</si>
  <si>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</si>
  <si>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</si>
  <si>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</si>
  <si>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</si>
  <si>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</si>
  <si>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</si>
  <si>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</si>
  <si>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</si>
  <si>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</si>
  <si>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</si>
  <si>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</si>
  <si>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</si>
  <si>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</si>
  <si>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</si>
  <si>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</si>
  <si>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</si>
  <si>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</si>
  <si>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</si>
  <si>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</si>
  <si>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</si>
  <si>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</si>
  <si>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</si>
  <si>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</si>
  <si>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</si>
  <si>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</si>
  <si>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</si>
  <si>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</si>
  <si>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</si>
  <si>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</si>
  <si>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</si>
  <si>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</si>
  <si>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</si>
  <si>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</si>
  <si>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</si>
  <si>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</si>
  <si>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</si>
  <si>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</si>
  <si>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</si>
  <si>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</si>
  <si>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</si>
  <si>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</si>
  <si>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</si>
  <si>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</si>
  <si>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</si>
  <si>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</si>
  <si>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</si>
  <si>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</si>
  <si>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</si>
  <si>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</si>
  <si>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</si>
  <si>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</si>
  <si>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</si>
  <si>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</si>
  <si>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</si>
  <si>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</si>
  <si>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</si>
  <si>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</si>
  <si>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</si>
  <si>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</si>
  <si>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</si>
  <si>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</si>
  <si>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</si>
  <si>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</si>
  <si>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</si>
  <si>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</si>
  <si>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</si>
  <si>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</si>
  <si>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</si>
  <si>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</si>
  <si>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</si>
  <si>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</si>
  <si>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</si>
  <si>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</si>
  <si>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</si>
  <si>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</si>
  <si>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</si>
  <si>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</si>
  <si>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</si>
  <si>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</si>
  <si>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</si>
  <si>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</si>
  <si>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</si>
  <si>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</si>
  <si>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</si>
  <si>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</si>
  <si>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</si>
  <si>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</si>
  <si>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</si>
  <si>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</si>
  <si>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</si>
  <si>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</si>
  <si>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</si>
  <si>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</si>
  <si>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</si>
  <si>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</si>
  <si>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</si>
  <si>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</si>
  <si>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</si>
  <si>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</si>
  <si>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</si>
  <si>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</si>
  <si>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</si>
  <si>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</si>
  <si>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</si>
  <si>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</si>
  <si>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</si>
  <si>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</si>
  <si>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</si>
  <si>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</si>
  <si>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</si>
  <si>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</si>
  <si>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</si>
  <si>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</si>
  <si>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</si>
  <si>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</si>
  <si>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</si>
  <si>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</si>
  <si>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</si>
  <si>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</si>
  <si>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</si>
  <si>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</si>
  <si>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</si>
  <si>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</si>
  <si>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</si>
  <si>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</si>
  <si>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</si>
  <si>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</si>
  <si>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</si>
  <si>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</si>
  <si>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</si>
  <si>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</si>
  <si>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</si>
  <si>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</si>
  <si>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</si>
  <si>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</si>
  <si>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</si>
  <si>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</si>
  <si>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</si>
  <si>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</si>
  <si>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</si>
  <si>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</si>
  <si>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</si>
  <si>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</si>
  <si>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</si>
  <si>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</si>
  <si>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</si>
  <si>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</si>
  <si>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</si>
  <si>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</si>
  <si>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</si>
  <si>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</si>
  <si>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</si>
  <si>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</si>
  <si>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</si>
  <si>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</si>
  <si>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</si>
  <si>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</si>
  <si>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</si>
  <si>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</si>
  <si>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</si>
  <si>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</si>
  <si>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</si>
  <si>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</si>
  <si>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</si>
  <si>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</si>
  <si>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</si>
  <si>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</si>
  <si>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</si>
  <si>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</si>
  <si>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</si>
  <si>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</si>
  <si>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</si>
  <si>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</si>
  <si>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</si>
  <si>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</si>
  <si>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</si>
  <si>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</si>
  <si>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</si>
  <si>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</si>
  <si>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</si>
  <si>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</si>
  <si>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</si>
  <si>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</si>
  <si>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</si>
  <si>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</si>
  <si>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</si>
  <si>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</si>
  <si>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</si>
  <si>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</si>
  <si>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</si>
  <si>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</si>
  <si>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</si>
  <si>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</si>
  <si>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</si>
  <si>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</si>
  <si>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</si>
  <si>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</si>
  <si>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</si>
  <si>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</si>
  <si>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</si>
  <si>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</si>
  <si>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</si>
  <si>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</si>
  <si>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</si>
  <si>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</si>
  <si>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</si>
  <si>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</si>
  <si>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</si>
  <si>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</si>
  <si>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</si>
  <si>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</si>
  <si>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</si>
  <si>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</si>
  <si>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</si>
  <si>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</si>
  <si>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</si>
  <si>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</si>
  <si>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</si>
  <si>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</si>
  <si>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</si>
  <si>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</si>
  <si>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</si>
  <si>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</si>
  <si>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</si>
  <si>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</si>
  <si>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</si>
  <si>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</si>
  <si>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</si>
  <si>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</si>
  <si>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</si>
  <si>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</si>
  <si>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</si>
  <si>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</si>
  <si>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</si>
  <si>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</si>
  <si>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</si>
  <si>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</si>
  <si>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</si>
  <si>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</si>
  <si>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</si>
  <si>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</si>
  <si>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</si>
  <si>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</si>
  <si>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</si>
  <si>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</si>
  <si>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</si>
  <si>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</si>
  <si>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</si>
  <si>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</si>
  <si>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</si>
  <si>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</si>
  <si>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</si>
  <si>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</si>
  <si>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</si>
  <si>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</si>
  <si>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</si>
  <si>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</si>
  <si>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</si>
  <si>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</si>
  <si>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</si>
  <si>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</si>
  <si>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</si>
  <si>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</si>
  <si>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</si>
  <si>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</si>
  <si>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</si>
  <si>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</si>
  <si>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</si>
  <si>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</si>
  <si>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</si>
  <si>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</si>
  <si>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</si>
  <si>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</si>
  <si>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</si>
  <si>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</si>
  <si>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</si>
  <si>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</si>
  <si>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</si>
  <si>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</si>
  <si>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</si>
  <si>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</si>
  <si>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</si>
  <si>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</si>
  <si>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</si>
  <si>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</si>
  <si>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</si>
  <si>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</si>
  <si>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</si>
  <si>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</si>
  <si>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</si>
  <si>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</si>
  <si>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</si>
  <si>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</si>
  <si>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</si>
  <si>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</si>
  <si>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</si>
  <si>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</si>
  <si>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</si>
  <si>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</si>
  <si>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</si>
  <si>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</si>
  <si>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</si>
  <si>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</si>
  <si>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</si>
  <si>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</si>
  <si>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</si>
  <si>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</si>
  <si>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</si>
  <si>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</si>
  <si>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</si>
  <si>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</si>
  <si>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</si>
  <si>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</si>
  <si>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</si>
  <si>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</si>
  <si>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</si>
  <si>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</si>
  <si>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</si>
  <si>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</si>
  <si>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</si>
  <si>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</si>
  <si>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</si>
  <si>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</si>
  <si>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</si>
  <si>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</si>
  <si>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</si>
  <si>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</si>
  <si>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</si>
  <si>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</si>
  <si>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</si>
  <si>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</si>
  <si>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</si>
  <si>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</si>
  <si>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</si>
  <si>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</si>
  <si>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</si>
  <si>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</si>
  <si>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</si>
  <si>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</si>
  <si>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</si>
  <si>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</si>
  <si>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</si>
  <si>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</si>
  <si>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</si>
  <si>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</si>
  <si>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</si>
  <si>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</si>
  <si>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</si>
  <si>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</si>
  <si>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</si>
  <si>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</si>
  <si>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</si>
  <si>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</si>
  <si>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</si>
  <si>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</si>
  <si>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</si>
  <si>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</si>
  <si>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</si>
  <si>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</si>
  <si>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</si>
  <si>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</si>
  <si>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</si>
  <si>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</si>
  <si>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</si>
  <si>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</si>
  <si>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</si>
  <si>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</si>
  <si>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</si>
  <si>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</si>
  <si>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</si>
  <si>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</si>
  <si>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</si>
  <si>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</si>
  <si>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</si>
  <si>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</si>
  <si>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</si>
  <si>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</si>
  <si>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</si>
  <si>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</si>
  <si>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</si>
  <si>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</si>
  <si>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</si>
  <si>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</si>
  <si>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</si>
  <si>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</si>
  <si>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</si>
  <si>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</si>
  <si>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</si>
  <si>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</si>
  <si>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</si>
  <si>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</si>
  <si>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</si>
  <si>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</si>
  <si>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</si>
  <si>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</si>
  <si>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</si>
  <si>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</si>
  <si>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</si>
  <si>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</si>
  <si>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</si>
  <si>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</si>
  <si>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</si>
  <si>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</si>
  <si>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</si>
  <si>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</si>
  <si>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</si>
  <si>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</si>
  <si>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</si>
  <si>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</si>
  <si>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</si>
  <si>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</si>
  <si>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</si>
  <si>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</si>
  <si>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</si>
  <si>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</si>
  <si>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</si>
  <si>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</si>
  <si>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</si>
  <si>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</si>
  <si>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</si>
  <si>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</si>
  <si>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</si>
  <si>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</si>
  <si>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</si>
  <si>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</si>
  <si>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</si>
  <si>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</si>
  <si>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</si>
  <si>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</si>
  <si>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</si>
  <si>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</si>
  <si>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</si>
  <si>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</si>
  <si>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</si>
  <si>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</si>
  <si>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</si>
  <si>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</si>
  <si>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</si>
  <si>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</si>
  <si>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</si>
  <si>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</si>
  <si>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</si>
  <si>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</si>
  <si>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</si>
  <si>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</si>
  <si>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</si>
  <si>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</si>
  <si>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</si>
  <si>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</si>
  <si>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</si>
  <si>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</si>
  <si>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</si>
  <si>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</si>
  <si>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</si>
  <si>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</si>
  <si>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</si>
  <si>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</si>
  <si>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</si>
  <si>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</si>
  <si>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</si>
  <si>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</si>
  <si>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</si>
  <si>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</si>
  <si>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</si>
  <si>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</si>
  <si>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</si>
  <si>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</si>
  <si>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</si>
  <si>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</si>
  <si>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</si>
  <si>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</si>
  <si>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</si>
  <si>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</si>
  <si>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</si>
  <si>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</si>
  <si>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</si>
  <si>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</si>
  <si>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</si>
  <si>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</si>
  <si>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</si>
  <si>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</si>
  <si>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</si>
  <si>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</si>
  <si>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</si>
  <si>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</si>
  <si>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</si>
  <si>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</si>
  <si>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</si>
  <si>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</si>
  <si>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</si>
  <si>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</si>
  <si>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</si>
  <si>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</si>
  <si>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</si>
  <si>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</si>
  <si>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</si>
  <si>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</si>
  <si>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</si>
  <si>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</si>
  <si>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</si>
  <si>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</si>
  <si>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</si>
  <si>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</si>
  <si>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</si>
  <si>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</si>
  <si>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</si>
  <si>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</si>
  <si>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</si>
  <si>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</si>
  <si>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</si>
  <si>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</si>
  <si>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</si>
  <si>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</si>
  <si>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</si>
  <si>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</si>
  <si>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</si>
  <si>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</si>
  <si>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</si>
  <si>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</si>
  <si>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</si>
  <si>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</si>
  <si>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</si>
  <si>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</si>
  <si>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</si>
  <si>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</si>
  <si>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</si>
  <si>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</si>
  <si>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</si>
  <si>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</si>
  <si>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</si>
  <si>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</si>
  <si>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</si>
  <si>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</si>
  <si>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</si>
  <si>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</si>
  <si>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</si>
  <si>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</si>
  <si>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</si>
  <si>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</si>
  <si>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</si>
  <si>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</si>
  <si>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</si>
  <si>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</si>
  <si>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</si>
  <si>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</si>
  <si>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</si>
  <si>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</si>
  <si>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</si>
  <si>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</si>
  <si>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</si>
  <si>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</si>
  <si>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</si>
  <si>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</si>
  <si>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</si>
  <si>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</si>
  <si>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</si>
  <si>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</si>
  <si>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</si>
  <si>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</si>
  <si>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</si>
  <si>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</si>
  <si>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</si>
  <si>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</si>
  <si>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</si>
  <si>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</si>
  <si>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</si>
  <si>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</si>
  <si>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</si>
  <si>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</si>
  <si>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</si>
  <si>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</si>
  <si>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</si>
  <si>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</si>
  <si>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</si>
  <si>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</si>
  <si>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</si>
  <si>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</si>
  <si>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</si>
  <si>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</si>
  <si>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</si>
  <si>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</si>
  <si>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</si>
  <si>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</si>
  <si>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</si>
  <si>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</si>
  <si>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</si>
  <si>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</si>
  <si>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</si>
  <si>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</si>
  <si>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</si>
  <si>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</si>
  <si>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</si>
  <si>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</si>
  <si>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</si>
  <si>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</si>
  <si>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</si>
  <si>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</si>
  <si>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</si>
  <si>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</si>
  <si>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</si>
  <si>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</si>
  <si>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</si>
  <si>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</si>
  <si>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</si>
  <si>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</si>
  <si>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</si>
  <si>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</si>
  <si>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</si>
  <si>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</si>
  <si>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</si>
  <si>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</si>
  <si>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</si>
  <si>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</si>
  <si>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</si>
  <si>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</si>
  <si>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</si>
  <si>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</si>
  <si>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</si>
  <si>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</si>
  <si>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</si>
  <si>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</si>
  <si>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</si>
  <si>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</si>
  <si>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</si>
  <si>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</si>
  <si>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</si>
  <si>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</si>
  <si>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</si>
  <si>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</si>
  <si>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</si>
  <si>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</si>
  <si>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</si>
  <si>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</si>
  <si>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</si>
  <si>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</si>
  <si>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</si>
  <si>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</si>
  <si>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</si>
  <si>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</si>
  <si>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</si>
  <si>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</si>
  <si>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</si>
  <si>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</si>
  <si>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</si>
  <si>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</si>
  <si>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</si>
  <si>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</si>
  <si>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</si>
  <si>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</si>
  <si>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</si>
  <si>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</si>
  <si>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</si>
  <si>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</si>
  <si>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</si>
  <si>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</si>
  <si>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</si>
  <si>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</si>
  <si>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</si>
  <si>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</si>
  <si>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</si>
  <si>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</si>
  <si>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</si>
  <si>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</si>
  <si>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</si>
  <si>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</si>
  <si>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</si>
  <si>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</si>
  <si>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</si>
  <si>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</si>
  <si>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</si>
  <si>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</si>
  <si>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</si>
  <si>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</si>
  <si>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</si>
  <si>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</si>
  <si>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</si>
  <si>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</si>
  <si>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</si>
  <si>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</si>
  <si>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</si>
  <si>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</si>
  <si>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</si>
  <si>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</si>
  <si>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</si>
  <si>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</si>
  <si>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</si>
  <si>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</si>
  <si>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</si>
  <si>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</si>
  <si>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</si>
  <si>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</si>
  <si>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</si>
  <si>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</si>
  <si>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</si>
  <si>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</si>
  <si>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</si>
  <si>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</si>
  <si>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</si>
  <si>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</si>
  <si>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</si>
  <si>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</si>
  <si>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</si>
  <si>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</si>
  <si>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</si>
  <si>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</si>
  <si>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</si>
  <si>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</si>
  <si>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</si>
  <si>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</si>
  <si>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</si>
  <si>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</si>
  <si>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</si>
  <si>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</si>
  <si>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</si>
  <si>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</si>
  <si>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</si>
  <si>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</si>
  <si>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</si>
  <si>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</si>
  <si>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</si>
  <si>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</si>
  <si>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</si>
  <si>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</si>
  <si>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</si>
  <si>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</si>
  <si>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</si>
  <si>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</si>
  <si>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</si>
  <si>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</si>
  <si>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</si>
  <si>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</si>
  <si>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</si>
  <si>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</si>
  <si>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</si>
  <si>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</si>
  <si>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</si>
  <si>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</si>
  <si>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</si>
  <si>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</si>
  <si>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</si>
  <si>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</si>
  <si>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</si>
  <si>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</si>
  <si>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</si>
  <si>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</si>
  <si>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</si>
  <si>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</si>
  <si>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</si>
  <si>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</si>
  <si>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</si>
  <si>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</si>
  <si>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</si>
  <si>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</si>
  <si>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</si>
  <si>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</si>
  <si>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</si>
  <si>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</si>
  <si>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</si>
  <si>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</si>
  <si>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</si>
  <si>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</si>
  <si>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</si>
  <si>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</si>
  <si>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</si>
  <si>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</si>
  <si>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</si>
  <si>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</si>
  <si>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</si>
  <si>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</si>
  <si>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</si>
  <si>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</si>
  <si>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</si>
  <si>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</si>
  <si>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</si>
  <si>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</si>
  <si>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</si>
  <si>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</si>
  <si>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</si>
  <si>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</si>
  <si>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</si>
  <si>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</si>
  <si>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</si>
  <si>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</si>
  <si>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</si>
  <si>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</si>
  <si>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</si>
  <si>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</si>
  <si>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</si>
  <si>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</si>
  <si>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</si>
  <si>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</si>
  <si>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</si>
  <si>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</si>
  <si>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</si>
  <si>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</si>
  <si>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</si>
  <si>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</si>
  <si>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</si>
  <si>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</si>
  <si>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</si>
  <si>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</si>
  <si>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</si>
  <si>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</si>
  <si>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</si>
  <si>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</si>
  <si>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</si>
  <si>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</si>
  <si>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</si>
  <si>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</si>
  <si>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</si>
  <si>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</si>
  <si>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</si>
  <si>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</si>
  <si>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</si>
  <si>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</si>
  <si>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</si>
  <si>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</si>
  <si>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</si>
  <si>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</si>
  <si>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</si>
  <si>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</si>
  <si>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</si>
  <si>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</si>
  <si>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</si>
  <si>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</si>
  <si>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</si>
  <si>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</si>
  <si>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</si>
  <si>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</si>
  <si>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</si>
  <si>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</si>
  <si>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</si>
  <si>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</si>
  <si>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</si>
  <si>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</si>
  <si>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</si>
  <si>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</si>
  <si>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</si>
  <si>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</si>
  <si>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</si>
  <si>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</si>
  <si>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</si>
  <si>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</si>
  <si>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</si>
  <si>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</si>
  <si>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</si>
  <si>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</si>
  <si>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</si>
  <si>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</si>
  <si>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</si>
  <si>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</si>
  <si>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</si>
  <si>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</si>
  <si>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</si>
  <si>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</si>
  <si>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</si>
  <si>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</si>
  <si>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</si>
  <si>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</si>
  <si>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</si>
  <si>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</si>
  <si>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</si>
  <si>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</si>
  <si>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</si>
  <si>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</si>
  <si>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</si>
  <si>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</si>
  <si>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</si>
  <si>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</si>
  <si>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</si>
  <si>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</si>
  <si>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</si>
  <si>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</si>
  <si>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</si>
  <si>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</si>
  <si>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</si>
  <si>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</si>
  <si>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</si>
  <si>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</si>
  <si>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</si>
  <si>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</si>
  <si>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</si>
  <si>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</si>
  <si>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</si>
  <si>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</si>
  <si>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</si>
  <si>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</si>
  <si>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</si>
  <si>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</si>
  <si>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</si>
  <si>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</si>
  <si>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</si>
  <si>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</si>
  <si>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</si>
  <si>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</si>
  <si>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</si>
  <si>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</si>
  <si>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</si>
  <si>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</si>
  <si>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</si>
  <si>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</si>
  <si>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</si>
  <si>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</si>
  <si>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</si>
  <si>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</si>
  <si>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</si>
  <si>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</si>
  <si>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</si>
  <si>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</si>
  <si>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</si>
  <si>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</si>
  <si>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</si>
  <si>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</si>
  <si>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</si>
  <si>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</si>
  <si>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</si>
  <si>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</si>
  <si>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</si>
  <si>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</si>
  <si>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</si>
  <si>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</si>
  <si>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</si>
  <si>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</si>
  <si>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</si>
  <si>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</si>
  <si>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</si>
  <si>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</si>
  <si>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</si>
  <si>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</si>
  <si>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</si>
  <si>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</si>
  <si>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</si>
  <si>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</si>
  <si>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</si>
  <si>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</si>
  <si>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</si>
  <si>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</si>
  <si>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</si>
  <si>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</si>
  <si>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</si>
  <si>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</si>
  <si>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</si>
  <si>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</si>
  <si>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</si>
  <si>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</si>
  <si>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</si>
  <si>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</si>
  <si>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</si>
  <si>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</si>
  <si>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</si>
  <si>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</si>
  <si>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</si>
  <si>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</si>
  <si>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</si>
  <si>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</si>
  <si>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</si>
  <si>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</si>
  <si>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</si>
  <si>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</si>
  <si>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</si>
  <si>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</si>
  <si>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</si>
  <si>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</si>
  <si>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</si>
  <si>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</si>
  <si>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</si>
  <si>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</si>
  <si>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</si>
  <si>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</si>
  <si>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</si>
  <si>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</si>
  <si>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</si>
  <si>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</si>
  <si>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</si>
  <si>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</si>
  <si>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</si>
  <si>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</si>
  <si>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</si>
  <si>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</si>
  <si>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</si>
  <si>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</si>
  <si>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</si>
  <si>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</si>
  <si>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</si>
  <si>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</si>
  <si>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</si>
  <si>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</si>
  <si>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</si>
  <si>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</si>
  <si>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</si>
  <si>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</si>
  <si>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</si>
  <si>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</si>
  <si>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</si>
  <si>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</si>
  <si>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</si>
  <si>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</si>
  <si>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</si>
  <si>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</si>
  <si>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</si>
  <si>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</si>
  <si>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</si>
  <si>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</si>
  <si>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</si>
  <si>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</si>
  <si>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</si>
  <si>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</si>
  <si>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</si>
  <si>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</si>
  <si>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</si>
  <si>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</si>
  <si>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</si>
  <si>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</si>
  <si>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</si>
  <si>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</si>
  <si>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</si>
  <si>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</si>
  <si>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</si>
  <si>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</si>
  <si>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</si>
  <si>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</si>
  <si>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</si>
  <si>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</si>
  <si>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</si>
  <si>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</si>
  <si>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</si>
  <si>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</si>
  <si>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</si>
  <si>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</si>
  <si>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</si>
  <si>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</si>
  <si>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</si>
  <si>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</si>
  <si>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</si>
  <si>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</si>
  <si>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</si>
  <si>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</si>
  <si>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</si>
  <si>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</si>
  <si>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</si>
  <si>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</si>
  <si>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</si>
  <si>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</si>
  <si>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</si>
  <si>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</si>
  <si>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</si>
  <si>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</si>
  <si>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</si>
  <si>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</si>
  <si>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</si>
  <si>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</si>
  <si>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</si>
  <si>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</si>
  <si>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</si>
  <si>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</si>
  <si>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</si>
  <si>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</si>
  <si>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</si>
  <si>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</si>
  <si>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</si>
  <si>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</si>
  <si>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</si>
  <si>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</si>
  <si>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</si>
  <si>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</si>
  <si>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</si>
  <si>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</si>
  <si>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</si>
  <si>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</si>
  <si>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</si>
  <si>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</si>
  <si>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</si>
  <si>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</si>
  <si>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</si>
  <si>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</si>
  <si>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</si>
  <si>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</si>
  <si>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</si>
  <si>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</si>
  <si>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</si>
  <si>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</si>
  <si>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</si>
  <si>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</si>
  <si>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</si>
  <si>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</si>
  <si>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</si>
  <si>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</si>
  <si>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</si>
  <si>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</si>
  <si>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</si>
  <si>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</si>
  <si>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</si>
  <si>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</si>
  <si>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</si>
  <si>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</si>
  <si>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</si>
  <si>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</si>
  <si>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</si>
  <si>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</si>
  <si>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</si>
  <si>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</si>
  <si>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</si>
  <si>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</si>
  <si>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</si>
  <si>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</si>
  <si>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</si>
  <si>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</si>
  <si>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</si>
  <si>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</si>
  <si>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</si>
  <si>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</si>
  <si>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</si>
  <si>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</si>
  <si>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</si>
  <si>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</si>
  <si>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</si>
  <si>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</si>
  <si>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</si>
  <si>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</si>
  <si>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</si>
  <si>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</si>
  <si>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</si>
  <si>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</si>
  <si>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</si>
  <si>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</si>
  <si>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</si>
  <si>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</si>
  <si>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</si>
  <si>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</si>
  <si>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</si>
  <si>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</si>
  <si>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</si>
  <si>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</si>
  <si>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</si>
  <si>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</si>
  <si>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</si>
  <si>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</si>
  <si>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</si>
  <si>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</si>
  <si>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</si>
  <si>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</si>
  <si>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</si>
  <si>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</si>
  <si>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</si>
  <si>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</si>
  <si>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</si>
  <si>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</si>
  <si>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</si>
  <si>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</si>
  <si>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</si>
  <si>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</si>
  <si>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</si>
  <si>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</si>
  <si>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</si>
  <si>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</si>
  <si>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</si>
  <si>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</si>
  <si>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</si>
  <si>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</si>
  <si>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</si>
  <si>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</si>
  <si>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</si>
  <si>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</si>
  <si>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</si>
  <si>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</si>
  <si>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</si>
  <si>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</si>
  <si>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</si>
  <si>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</si>
  <si>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</si>
  <si>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</si>
  <si>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</si>
  <si>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</si>
  <si>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</si>
  <si>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</si>
  <si>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</si>
  <si>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</si>
  <si>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</si>
  <si>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</si>
  <si>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</si>
  <si>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</si>
  <si>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</si>
  <si>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</si>
  <si>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</si>
  <si>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</si>
  <si>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</si>
  <si>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</si>
  <si>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</si>
  <si>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</si>
  <si>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</si>
  <si>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</si>
  <si>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</si>
  <si>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</si>
  <si>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</si>
  <si>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</si>
  <si>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</si>
  <si>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</si>
  <si>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</si>
  <si>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</si>
  <si>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</si>
  <si>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</si>
  <si>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</si>
  <si>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</si>
  <si>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</si>
  <si>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</si>
  <si>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</si>
  <si>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</si>
  <si>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</si>
  <si>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</si>
  <si>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</si>
  <si>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</si>
  <si>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</si>
  <si>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</si>
  <si>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</si>
  <si>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</si>
  <si>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</si>
  <si>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</si>
  <si>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</si>
  <si>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</si>
  <si>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</si>
  <si>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</si>
  <si>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</si>
  <si>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</si>
  <si>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</si>
  <si>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</si>
  <si>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</si>
  <si>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</si>
  <si>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</si>
  <si>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</si>
  <si>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</si>
  <si>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</si>
  <si>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</si>
  <si>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</si>
  <si>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</si>
  <si>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</si>
  <si>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</si>
  <si>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</si>
  <si>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</si>
  <si>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</si>
  <si>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</si>
  <si>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</si>
  <si>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</si>
  <si>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</si>
  <si>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</si>
  <si>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</si>
  <si>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</si>
  <si>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</si>
  <si>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</si>
  <si>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</si>
  <si>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</si>
  <si>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</si>
  <si>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</si>
  <si>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</si>
  <si>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</si>
  <si>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</si>
  <si>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</si>
  <si>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</si>
  <si>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</si>
  <si>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</si>
  <si>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</si>
  <si>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</si>
  <si>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</si>
  <si>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</si>
  <si>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</si>
  <si>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</si>
  <si>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</si>
  <si>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</si>
  <si>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</si>
  <si>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</si>
  <si>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</si>
  <si>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</si>
  <si>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</si>
  <si>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</si>
  <si>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</si>
  <si>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</si>
  <si>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</si>
  <si>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</si>
  <si>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</si>
  <si>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</si>
  <si>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</si>
  <si>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</si>
  <si>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</si>
  <si>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</si>
  <si>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</si>
  <si>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</si>
  <si>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</si>
  <si>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</si>
  <si>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</si>
  <si>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</si>
  <si>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</si>
  <si>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</si>
  <si>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</si>
  <si>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</si>
  <si>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</si>
  <si>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</si>
  <si>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</si>
  <si>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</si>
  <si>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</si>
  <si>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</si>
  <si>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</si>
  <si>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</si>
  <si>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</si>
  <si>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</si>
  <si>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</si>
  <si>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</si>
  <si>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</si>
  <si>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</si>
  <si>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</si>
  <si>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</si>
  <si>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</si>
  <si>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</si>
  <si>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</si>
  <si>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</si>
  <si>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</si>
  <si>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</si>
  <si>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</si>
  <si>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</si>
  <si>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</si>
  <si>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</si>
  <si>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</si>
  <si>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</si>
  <si>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</si>
  <si>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</si>
  <si>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</si>
  <si>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</si>
  <si>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</si>
  <si>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</si>
  <si>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</si>
  <si>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</si>
  <si>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</si>
  <si>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</si>
  <si>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</si>
  <si>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</si>
  <si>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</si>
  <si>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</si>
  <si>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</si>
  <si>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</si>
  <si>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</si>
  <si>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</si>
  <si>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</si>
  <si>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</si>
  <si>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</si>
  <si>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</si>
  <si>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</si>
  <si>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</si>
  <si>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</si>
  <si>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</si>
  <si>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</si>
  <si>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</si>
  <si>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</si>
  <si>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</si>
  <si>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</si>
  <si>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</si>
  <si>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</si>
  <si>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</si>
  <si>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</si>
  <si>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</si>
  <si>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</si>
  <si>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</si>
  <si>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</si>
  <si>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</si>
  <si>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</si>
  <si>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</si>
  <si>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</si>
  <si>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</si>
  <si>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</si>
  <si>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</si>
  <si>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</si>
  <si>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</si>
  <si>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</si>
  <si>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</si>
  <si>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</si>
  <si>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</si>
  <si>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</si>
  <si>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</si>
  <si>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</si>
  <si>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</si>
  <si>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</si>
  <si>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</si>
  <si>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</si>
  <si>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</si>
  <si>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</si>
  <si>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</si>
  <si>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</si>
  <si>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</si>
  <si>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</si>
  <si>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</si>
  <si>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</si>
  <si>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</si>
  <si>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</si>
  <si>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</si>
  <si>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</si>
  <si>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</si>
  <si>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</si>
  <si>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</si>
  <si>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</si>
  <si>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</si>
  <si>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</si>
  <si>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</si>
  <si>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</si>
  <si>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</si>
  <si>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</si>
  <si>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</si>
  <si>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</si>
  <si>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</si>
  <si>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</si>
  <si>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</si>
  <si>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</si>
  <si>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</si>
  <si>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</si>
  <si>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</si>
  <si>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</si>
  <si>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</si>
  <si>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</si>
  <si>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</si>
  <si>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</si>
  <si>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</si>
  <si>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</si>
  <si>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</si>
  <si>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</si>
  <si>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</si>
  <si>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</si>
  <si>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</si>
  <si>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</si>
  <si>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</si>
  <si>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</si>
  <si>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</si>
  <si>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</si>
  <si>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</si>
  <si>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</si>
  <si>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</si>
  <si>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</si>
  <si>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</si>
  <si>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</si>
  <si>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</si>
  <si>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</si>
  <si>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</si>
  <si>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</si>
  <si>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</si>
  <si>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</si>
  <si>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</si>
  <si>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</si>
  <si>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</si>
  <si>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</si>
  <si>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</si>
  <si>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</si>
  <si>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</si>
  <si>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</si>
  <si>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</si>
  <si>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</si>
  <si>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</si>
  <si>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</si>
  <si>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</si>
  <si>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</si>
  <si>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</si>
  <si>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</si>
  <si>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</si>
  <si>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</si>
  <si>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</si>
  <si>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</si>
  <si>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</si>
  <si>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</si>
  <si>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</si>
  <si>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</si>
  <si>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</si>
  <si>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</si>
  <si>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</si>
  <si>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</si>
  <si>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</si>
  <si>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</si>
  <si>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</si>
  <si>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</si>
  <si>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</si>
  <si>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</si>
  <si>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</si>
  <si>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</si>
  <si>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</si>
  <si>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</si>
  <si>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</si>
  <si>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</si>
  <si>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</si>
  <si>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</si>
  <si>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</si>
  <si>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</si>
  <si>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</si>
  <si>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</si>
  <si>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</si>
  <si>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</si>
  <si>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</si>
  <si>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</si>
  <si>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</si>
  <si>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</si>
  <si>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</si>
  <si>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</si>
  <si>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</si>
  <si>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</si>
  <si>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</si>
  <si>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</si>
  <si>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</si>
  <si>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</si>
  <si>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</si>
  <si>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</si>
  <si>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</si>
  <si>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</si>
  <si>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</si>
  <si>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</si>
  <si>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</si>
  <si>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</si>
  <si>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</si>
  <si>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</si>
  <si>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</si>
  <si>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</si>
  <si>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</si>
  <si>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</si>
  <si>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</si>
  <si>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</si>
  <si>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</si>
  <si>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</si>
  <si>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</si>
  <si>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</si>
  <si>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</si>
  <si>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</si>
  <si>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</si>
  <si>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</si>
  <si>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</si>
  <si>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</si>
  <si>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</si>
  <si>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</si>
  <si>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</si>
  <si>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</si>
  <si>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</si>
  <si>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</si>
  <si>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</si>
  <si>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</si>
  <si>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</si>
  <si>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</si>
  <si>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</si>
  <si>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</si>
  <si>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</si>
  <si>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</si>
  <si>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</si>
  <si>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</si>
  <si>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</si>
  <si>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</si>
  <si>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</si>
  <si>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</si>
  <si>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</si>
  <si>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</si>
  <si>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</si>
  <si>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</si>
  <si>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</si>
  <si>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</si>
  <si>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</si>
  <si>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</si>
  <si>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</si>
  <si>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</si>
  <si>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</si>
  <si>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</si>
  <si>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</si>
  <si>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</si>
  <si>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</si>
  <si>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</si>
  <si>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</si>
  <si>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</si>
  <si>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</si>
  <si>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</si>
  <si>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</si>
  <si>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</si>
  <si>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</si>
  <si>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</si>
  <si>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</si>
  <si>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</si>
  <si>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</si>
  <si>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</si>
  <si>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</si>
  <si>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</si>
  <si>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</si>
  <si>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</si>
  <si>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</si>
  <si>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</si>
  <si>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</si>
  <si>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</si>
  <si>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</si>
  <si>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</si>
  <si>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</si>
  <si>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</si>
  <si>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</si>
  <si>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</si>
  <si>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</si>
  <si>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</si>
  <si>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</si>
  <si>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</si>
  <si>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</si>
  <si>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</si>
  <si>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</si>
  <si>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</si>
  <si>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</si>
  <si>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</si>
  <si>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</si>
  <si>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</si>
  <si>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</si>
  <si>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</si>
  <si>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</si>
  <si>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</si>
  <si>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</si>
  <si>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</si>
  <si>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</si>
  <si>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</si>
  <si>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</si>
  <si>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</si>
  <si>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</si>
  <si>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</si>
  <si>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</si>
  <si>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</si>
  <si>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</si>
  <si>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</si>
  <si>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</si>
  <si>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</si>
  <si>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</si>
  <si>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</si>
  <si>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</si>
  <si>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</si>
  <si>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</si>
  <si>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</si>
  <si>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</si>
  <si>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</si>
  <si>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</si>
  <si>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</si>
  <si>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</si>
  <si>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</si>
  <si>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</si>
  <si>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</si>
  <si>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</si>
  <si>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</si>
  <si>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</si>
  <si>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</si>
  <si>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</si>
  <si>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</si>
  <si>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</si>
  <si>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</si>
  <si>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</si>
  <si>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</si>
  <si>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</si>
  <si>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</si>
  <si>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</si>
  <si>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</si>
  <si>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</si>
  <si>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</si>
  <si>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</si>
  <si>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</si>
  <si>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</si>
  <si>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</si>
  <si>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</si>
  <si>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</si>
  <si>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</si>
  <si>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</si>
  <si>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</si>
  <si>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</si>
  <si>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</si>
  <si>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</si>
  <si>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</si>
  <si>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</si>
  <si>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</si>
  <si>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</si>
  <si>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</si>
  <si>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</si>
  <si>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</si>
  <si>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</si>
  <si>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</si>
  <si>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</si>
  <si>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</si>
  <si>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</si>
  <si>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</si>
  <si>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</si>
  <si>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</si>
  <si>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</si>
  <si>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</si>
  <si>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</si>
  <si>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</si>
  <si>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</si>
  <si>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</si>
  <si>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</si>
  <si>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</si>
  <si>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</si>
  <si>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</si>
  <si>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</si>
  <si>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</si>
  <si>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</si>
  <si>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</si>
  <si>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</si>
  <si>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</si>
  <si>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</si>
  <si>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</si>
  <si>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</si>
  <si>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</si>
  <si>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</si>
  <si>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</si>
  <si>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</si>
  <si>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</si>
  <si>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</si>
  <si>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</si>
  <si>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</si>
  <si>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</si>
  <si>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</si>
  <si>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</si>
  <si>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</si>
  <si>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</si>
  <si>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</si>
  <si>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</si>
  <si>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</si>
  <si>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</si>
  <si>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</si>
  <si>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</si>
  <si>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</si>
  <si>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</si>
  <si>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</si>
  <si>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</si>
  <si>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</si>
  <si>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</si>
  <si>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</si>
  <si>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</si>
  <si>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</si>
  <si>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</si>
  <si>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</si>
  <si>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</si>
  <si>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</si>
  <si>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</si>
  <si>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</si>
  <si>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</si>
  <si>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</si>
  <si>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</si>
  <si>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</si>
  <si>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</si>
  <si>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</si>
  <si>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</si>
  <si>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</si>
  <si>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</si>
  <si>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</si>
  <si>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</si>
  <si>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</si>
  <si>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</si>
  <si>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</si>
  <si>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</si>
  <si>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</si>
  <si>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</si>
  <si>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</si>
  <si>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</si>
  <si>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</si>
  <si>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</si>
  <si>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</si>
  <si>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</si>
  <si>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</si>
  <si>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</si>
  <si>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</si>
  <si>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</si>
  <si>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</si>
  <si>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</si>
  <si>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</si>
  <si>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</si>
  <si>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</si>
  <si>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</si>
  <si>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</si>
  <si>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</si>
  <si>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</si>
  <si>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</si>
  <si>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</si>
  <si>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</si>
  <si>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</si>
  <si>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</si>
  <si>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</si>
  <si>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</si>
  <si>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</si>
  <si>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</si>
  <si>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</si>
  <si>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</si>
  <si>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</si>
  <si>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</si>
  <si>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</si>
  <si>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</si>
  <si>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</si>
  <si>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</si>
  <si>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</si>
  <si>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</si>
  <si>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</si>
  <si>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</si>
  <si>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</si>
  <si>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</si>
  <si>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</si>
  <si>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</si>
  <si>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</si>
  <si>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</si>
  <si>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</si>
  <si>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</si>
  <si>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</si>
  <si>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</si>
  <si>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</si>
  <si>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</si>
  <si>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</si>
  <si>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</si>
  <si>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</si>
  <si>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</si>
  <si>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</si>
  <si>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</si>
  <si>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</si>
  <si>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</si>
  <si>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</si>
  <si>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</si>
  <si>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</si>
  <si>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</si>
  <si>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</si>
  <si>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</si>
  <si>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</si>
  <si>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</si>
  <si>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</si>
  <si>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</si>
  <si>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</si>
  <si>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</si>
  <si>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</si>
  <si>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</si>
  <si>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</si>
  <si>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</si>
  <si>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</si>
  <si>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</si>
  <si>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</si>
  <si>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</si>
  <si>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</si>
  <si>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</si>
  <si>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</si>
  <si>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</si>
  <si>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</si>
  <si>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</si>
  <si>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</si>
  <si>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</si>
  <si>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</si>
  <si>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</si>
  <si>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</si>
  <si>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</si>
  <si>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</si>
  <si>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</si>
  <si>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</si>
  <si>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</si>
  <si>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</si>
  <si>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</si>
  <si>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</si>
  <si>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</si>
  <si>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</si>
  <si>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</si>
  <si>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</si>
  <si>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</si>
  <si>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</si>
  <si>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</si>
  <si>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</si>
  <si>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</si>
  <si>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</si>
  <si>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</si>
  <si>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</si>
  <si>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</si>
  <si>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</si>
  <si>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</si>
  <si>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</si>
  <si>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</si>
  <si>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</si>
  <si>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</si>
  <si>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</si>
  <si>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</si>
  <si>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</si>
  <si>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</si>
  <si>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</si>
  <si>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</si>
  <si>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</si>
  <si>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</si>
  <si>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</si>
  <si>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</si>
  <si>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</si>
  <si>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</si>
  <si>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</si>
  <si>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</si>
  <si>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</si>
  <si>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</si>
  <si>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</si>
  <si>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</si>
  <si>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</si>
  <si>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</si>
  <si>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</si>
  <si>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</si>
  <si>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</si>
  <si>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</si>
  <si>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</si>
  <si>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</si>
  <si>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</si>
  <si>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</si>
  <si>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</si>
  <si>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</si>
  <si>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</si>
  <si>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</si>
  <si>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</si>
  <si>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</si>
  <si>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</si>
  <si>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</si>
  <si>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</si>
  <si>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</si>
  <si>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</si>
  <si>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</si>
  <si>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</si>
  <si>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</si>
  <si>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</si>
  <si>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</si>
  <si>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</si>
  <si>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</si>
  <si>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</si>
  <si>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</si>
  <si>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</si>
  <si>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</si>
  <si>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</si>
  <si>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</si>
  <si>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</si>
  <si>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</si>
  <si>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</si>
  <si>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</si>
  <si>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</si>
  <si>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</si>
  <si>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</si>
  <si>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</si>
  <si>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</si>
  <si>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</si>
  <si>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</si>
  <si>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</si>
  <si>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</si>
  <si>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</si>
  <si>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</si>
  <si>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</si>
  <si>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</si>
  <si>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</si>
  <si>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</si>
  <si>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</si>
  <si>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</si>
  <si>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</si>
  <si>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</si>
  <si>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</si>
  <si>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</si>
  <si>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</si>
  <si>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</si>
  <si>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</si>
  <si>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</si>
  <si>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</si>
  <si>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</si>
  <si>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</si>
  <si>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</si>
  <si>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</si>
  <si>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</si>
  <si>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</si>
  <si>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</si>
  <si>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</si>
  <si>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</si>
  <si>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</si>
  <si>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</si>
  <si>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</si>
  <si>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</si>
  <si>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</si>
  <si>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</si>
  <si>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</si>
  <si>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</si>
  <si>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</si>
  <si>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</si>
  <si>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</si>
  <si>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</si>
  <si>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</si>
  <si>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</si>
  <si>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</si>
  <si>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</si>
  <si>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</si>
  <si>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</si>
  <si>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</si>
  <si>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</si>
  <si>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</si>
  <si>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</si>
  <si>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</si>
  <si>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</si>
  <si>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</si>
  <si>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</si>
  <si>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</si>
  <si>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</si>
  <si>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</si>
  <si>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</si>
  <si>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</si>
  <si>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</si>
  <si>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</si>
  <si>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</si>
  <si>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</si>
  <si>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</si>
  <si>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</si>
  <si>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</si>
  <si>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</si>
  <si>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</si>
  <si>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</si>
  <si>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</si>
  <si>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</si>
  <si>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</si>
  <si>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</si>
  <si>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</si>
  <si>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</si>
  <si>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</si>
  <si>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</si>
  <si>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</si>
  <si>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</si>
  <si>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</si>
  <si>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</si>
  <si>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</si>
  <si>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</si>
  <si>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</si>
  <si>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</si>
  <si>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</si>
  <si>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</si>
  <si>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</si>
  <si>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</si>
  <si>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</si>
  <si>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</si>
  <si>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</si>
  <si>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</si>
  <si>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</si>
  <si>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</si>
  <si>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</si>
  <si>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</si>
  <si>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</si>
  <si>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</si>
  <si>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</si>
  <si>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</si>
  <si>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</si>
  <si>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</si>
  <si>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</si>
  <si>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</si>
  <si>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</si>
  <si>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</si>
  <si>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</si>
  <si>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</si>
  <si>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</si>
  <si>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</si>
  <si>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</si>
  <si>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</si>
  <si>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</si>
  <si>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</si>
  <si>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</si>
  <si>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</si>
  <si>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</si>
  <si>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</si>
  <si>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</si>
  <si>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</si>
  <si>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</si>
  <si>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</si>
  <si>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</si>
  <si>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</si>
  <si>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</si>
  <si>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</si>
  <si>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</si>
  <si>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</si>
  <si>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</si>
  <si>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</si>
  <si>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</si>
  <si>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</si>
  <si>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</si>
  <si>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</si>
  <si>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</si>
  <si>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</si>
  <si>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</si>
  <si>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</si>
  <si>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</si>
  <si>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</si>
  <si>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</si>
  <si>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</si>
  <si>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</si>
  <si>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</si>
  <si>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</si>
  <si>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</si>
  <si>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</si>
  <si>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</si>
  <si>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</si>
  <si>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</si>
  <si>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</si>
  <si>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</si>
  <si>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</si>
  <si>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</si>
  <si>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</si>
  <si>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</si>
  <si>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</si>
  <si>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</si>
  <si>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</si>
  <si>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</si>
  <si>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</si>
  <si>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</si>
  <si>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</si>
  <si>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</si>
  <si>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</si>
  <si>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</si>
  <si>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</si>
  <si>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</si>
  <si>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</si>
  <si>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</si>
  <si>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</si>
  <si>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</si>
  <si>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</si>
  <si>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</si>
  <si>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</si>
  <si>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</si>
  <si>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</si>
  <si>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</si>
  <si>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</si>
  <si>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</si>
  <si>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</si>
  <si>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</si>
  <si>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</si>
  <si>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</si>
  <si>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</si>
  <si>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</si>
  <si>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</si>
  <si>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</si>
  <si>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</si>
  <si>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</si>
  <si>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</si>
  <si>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</si>
  <si>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</si>
  <si>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</si>
  <si>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</si>
  <si>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</si>
  <si>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</si>
  <si>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</si>
  <si>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</si>
  <si>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</si>
  <si>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</si>
  <si>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</si>
  <si>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</si>
  <si>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</si>
  <si>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</si>
  <si>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</si>
  <si>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</si>
  <si>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</si>
  <si>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</si>
  <si>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</si>
  <si>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</si>
  <si>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</si>
  <si>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</si>
  <si>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</si>
  <si>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</si>
  <si>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</si>
  <si>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</si>
  <si>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</si>
  <si>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</si>
  <si>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</si>
  <si>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</si>
  <si>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</si>
  <si>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</si>
  <si>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</si>
  <si>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</si>
  <si>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</si>
  <si>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</si>
  <si>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</si>
  <si>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</si>
  <si>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</si>
  <si>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</si>
  <si>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</si>
  <si>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</si>
  <si>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</si>
  <si>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</si>
  <si>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</si>
  <si>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</si>
  <si>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</si>
  <si>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</si>
  <si>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</si>
  <si>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</si>
  <si>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</si>
  <si>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</si>
  <si>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</si>
  <si>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</si>
  <si>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</si>
  <si>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</si>
  <si>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</si>
  <si>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</si>
  <si>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</si>
  <si>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</si>
  <si>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</si>
  <si>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</si>
  <si>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</si>
  <si>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</si>
  <si>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</si>
  <si>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</si>
  <si>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</si>
  <si>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</si>
  <si>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</si>
  <si>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</si>
  <si>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</si>
  <si>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</si>
  <si>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</si>
  <si>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</si>
  <si>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</si>
  <si>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</si>
  <si>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</si>
  <si>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</si>
  <si>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</si>
  <si>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</si>
  <si>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</si>
  <si>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</si>
  <si>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</si>
  <si>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</si>
  <si>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</si>
  <si>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</si>
  <si>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</si>
  <si>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</si>
  <si>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</si>
  <si>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</si>
  <si>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</si>
  <si>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</si>
  <si>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</si>
  <si>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</si>
  <si>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</si>
  <si>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</si>
  <si>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</si>
  <si>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</si>
  <si>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</si>
  <si>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</si>
  <si>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</si>
  <si>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</si>
  <si>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</si>
  <si>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</si>
  <si>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</si>
  <si>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</si>
  <si>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</si>
  <si>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</si>
  <si>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</si>
  <si>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</si>
  <si>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</si>
  <si>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</si>
  <si>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</si>
  <si>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</si>
  <si>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</si>
  <si>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</si>
  <si>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</si>
  <si>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</si>
  <si>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</si>
  <si>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</si>
  <si>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</si>
  <si>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</si>
  <si>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</si>
  <si>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</si>
  <si>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</si>
  <si>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</si>
  <si>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</si>
  <si>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</si>
  <si>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</si>
  <si>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</si>
  <si>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</si>
  <si>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</si>
  <si>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</si>
  <si>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</si>
  <si>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</si>
  <si>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</si>
  <si>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</si>
  <si>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</si>
  <si>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</si>
  <si>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</si>
  <si>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</si>
  <si>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</si>
  <si>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</si>
  <si>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</si>
  <si>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</si>
  <si>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</si>
  <si>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</si>
  <si>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</si>
  <si>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</si>
  <si>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</si>
  <si>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</si>
  <si>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</si>
  <si>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</si>
  <si>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</si>
  <si>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</si>
  <si>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</si>
  <si>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</si>
  <si>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</si>
  <si>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</si>
  <si>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</si>
  <si>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</si>
  <si>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</si>
  <si>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</si>
  <si>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</si>
  <si>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</si>
  <si>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</si>
  <si>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</si>
  <si>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</si>
  <si>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</si>
  <si>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</si>
  <si>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</si>
  <si>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</si>
  <si>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</si>
  <si>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</si>
  <si>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</si>
  <si>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</si>
  <si>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</si>
  <si>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</si>
  <si>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</si>
  <si>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</si>
  <si>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</si>
  <si>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</si>
  <si>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</si>
  <si>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</si>
  <si>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</si>
  <si>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</si>
  <si>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</si>
  <si>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</si>
  <si>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</si>
  <si>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</si>
  <si>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</si>
  <si>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</si>
  <si>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</si>
  <si>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</si>
  <si>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</si>
  <si>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</si>
  <si>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</si>
  <si>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</si>
  <si>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</si>
  <si>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</si>
  <si>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</si>
  <si>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</si>
  <si>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</si>
  <si>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</si>
  <si>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</si>
  <si>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</si>
  <si>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</si>
  <si>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</si>
  <si>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</si>
  <si>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</si>
  <si>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</si>
  <si>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</si>
  <si>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</si>
  <si>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</si>
  <si>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</si>
  <si>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</si>
  <si>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</si>
  <si>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</si>
  <si>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</si>
  <si>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</si>
  <si>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</si>
  <si>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</si>
  <si>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</si>
  <si>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</si>
  <si>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</si>
  <si>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</si>
  <si>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</si>
  <si>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</si>
  <si>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</si>
  <si>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</si>
  <si>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</si>
  <si>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</si>
  <si>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</si>
  <si>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</si>
  <si>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</si>
  <si>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</si>
  <si>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</si>
  <si>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</si>
  <si>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</si>
  <si>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</si>
  <si>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</si>
  <si>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</si>
  <si>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</si>
  <si>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</si>
  <si>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</si>
  <si>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</si>
  <si>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</si>
  <si>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</si>
  <si>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</si>
  <si>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</si>
  <si>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</si>
  <si>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</si>
  <si>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</si>
  <si>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</si>
  <si>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</si>
  <si>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</si>
  <si>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</si>
  <si>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</si>
  <si>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</si>
  <si>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</si>
  <si>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</si>
  <si>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</si>
  <si>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</si>
  <si>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</si>
  <si>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</si>
  <si>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</si>
  <si>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</si>
  <si>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</si>
  <si>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</si>
  <si>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</si>
  <si>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</si>
  <si>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</si>
  <si>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</si>
  <si>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</si>
  <si>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</si>
  <si>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</si>
  <si>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</si>
  <si>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</si>
  <si>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</si>
  <si>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</si>
  <si>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</si>
  <si>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</si>
  <si>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</si>
  <si>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</si>
  <si>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</si>
  <si>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</si>
  <si>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</si>
  <si>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</si>
  <si>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</si>
  <si>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</si>
  <si>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</si>
  <si>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</si>
  <si>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</si>
  <si>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</si>
  <si>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</si>
  <si>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</si>
  <si>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</si>
  <si>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</si>
  <si>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</si>
  <si>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</si>
  <si>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</si>
  <si>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</si>
  <si>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</si>
  <si>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</si>
  <si>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</si>
  <si>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</si>
  <si>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</si>
  <si>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</si>
  <si>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</si>
  <si>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</si>
  <si>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</si>
  <si>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</si>
  <si>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</si>
  <si>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</si>
  <si>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</si>
  <si>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</si>
  <si>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</si>
  <si>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</si>
  <si>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</si>
  <si>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</si>
  <si>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</si>
  <si>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</si>
  <si>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</si>
  <si>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</si>
  <si>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</si>
  <si>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</si>
  <si>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</si>
  <si>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</si>
  <si>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</si>
  <si>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</si>
  <si>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</si>
  <si>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</si>
  <si>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</si>
  <si>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</si>
  <si>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</si>
  <si>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</si>
  <si>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</si>
  <si>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</si>
  <si>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</si>
  <si>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</si>
  <si>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</si>
  <si>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</si>
  <si>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</si>
  <si>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</si>
  <si>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</si>
  <si>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</si>
  <si>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</si>
  <si>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</si>
  <si>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</si>
  <si>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</si>
  <si>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</si>
  <si>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</si>
  <si>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</si>
  <si>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</si>
  <si>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</si>
  <si>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</si>
  <si>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</si>
  <si>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</si>
  <si>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</si>
  <si>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</si>
  <si>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</si>
  <si>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</si>
  <si>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</si>
  <si>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</si>
  <si>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</si>
  <si>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</si>
  <si>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</si>
  <si>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</si>
  <si>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</si>
  <si>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</si>
  <si>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</si>
  <si>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</si>
  <si>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</si>
  <si>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</si>
  <si>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</si>
  <si>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</si>
  <si>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</si>
  <si>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</si>
  <si>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</si>
  <si>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</si>
  <si>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</si>
  <si>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</si>
  <si>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</si>
  <si>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</si>
  <si>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</si>
  <si>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</si>
  <si>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</si>
  <si>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</si>
  <si>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</si>
  <si>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</si>
  <si>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</si>
  <si>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</si>
  <si>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</si>
  <si>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</si>
  <si>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</si>
  <si>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</si>
  <si>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</si>
  <si>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</si>
  <si>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</si>
  <si>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</si>
  <si>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</si>
  <si>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</si>
  <si>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</si>
  <si>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</si>
  <si>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</si>
  <si>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</si>
  <si>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</si>
  <si>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</si>
  <si>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</si>
  <si>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</si>
  <si>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</si>
  <si>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</si>
  <si>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</si>
  <si>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</si>
  <si>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</si>
  <si>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</si>
  <si>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</si>
  <si>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</si>
  <si>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</si>
  <si>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</si>
  <si>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</si>
  <si>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</si>
  <si>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</si>
  <si>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</si>
  <si>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</si>
  <si>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</si>
  <si>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</si>
  <si>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</si>
  <si>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</si>
  <si>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</si>
  <si>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</si>
  <si>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</si>
  <si>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</si>
  <si>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</si>
  <si>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</si>
  <si>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</si>
  <si>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</si>
  <si>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</si>
  <si>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</si>
  <si>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</si>
  <si>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</si>
  <si>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</si>
  <si>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</si>
  <si>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</si>
  <si>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</si>
  <si>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</si>
  <si>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</si>
  <si>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</si>
  <si>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</si>
  <si>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</si>
  <si>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</si>
  <si>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</si>
  <si>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</si>
  <si>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</si>
  <si>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</si>
  <si>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</si>
  <si>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</si>
  <si>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</si>
  <si>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</si>
  <si>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</si>
  <si>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</si>
  <si>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</si>
  <si>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</si>
  <si>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</si>
  <si>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</si>
  <si>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</si>
  <si>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</si>
  <si>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</si>
  <si>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</si>
  <si>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</si>
  <si>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</si>
  <si>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</si>
  <si>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</si>
  <si>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</si>
  <si>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</si>
  <si>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</si>
  <si>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</si>
  <si>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</si>
  <si>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</si>
  <si>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</si>
  <si>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</si>
  <si>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</si>
  <si>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</si>
  <si>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</si>
  <si>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</si>
  <si>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</si>
  <si>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</si>
  <si>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</si>
  <si>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</si>
  <si>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</si>
  <si>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</si>
  <si>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</si>
  <si>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</si>
  <si>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</si>
  <si>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</si>
  <si>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</si>
  <si>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</si>
  <si>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</si>
  <si>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</si>
  <si>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</si>
  <si>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</si>
  <si>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</si>
  <si>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</si>
  <si>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</si>
  <si>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</si>
  <si>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</si>
  <si>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</si>
  <si>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</si>
  <si>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</si>
  <si>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</si>
  <si>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</si>
  <si>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</si>
  <si>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</si>
  <si>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</si>
  <si>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</si>
  <si>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</si>
  <si>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</si>
  <si>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</si>
  <si>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</si>
  <si>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</si>
  <si>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</si>
  <si>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</si>
  <si>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</si>
  <si>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</si>
  <si>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</si>
  <si>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</si>
  <si>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</si>
  <si>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</si>
  <si>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</si>
  <si>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</si>
  <si>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</si>
  <si>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</si>
  <si>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</si>
  <si>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</si>
  <si>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</si>
  <si>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</si>
  <si>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</si>
  <si>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</si>
  <si>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</si>
  <si>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</si>
  <si>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</si>
  <si>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</si>
  <si>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</si>
  <si>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</si>
  <si>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</si>
  <si>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</si>
  <si>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</si>
  <si>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</si>
  <si>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</si>
  <si>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</si>
  <si>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</si>
  <si>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</si>
  <si>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</si>
  <si>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</si>
  <si>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</si>
  <si>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</si>
  <si>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</si>
  <si>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</si>
  <si>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</si>
  <si>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</si>
  <si>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</si>
  <si>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</si>
  <si>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</si>
  <si>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</si>
  <si>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</si>
  <si>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</si>
  <si>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</si>
  <si>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</si>
  <si>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</si>
  <si>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</si>
  <si>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</si>
  <si>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</si>
  <si>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</si>
  <si>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</si>
  <si>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</si>
  <si>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</si>
  <si>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</si>
  <si>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</si>
  <si>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</si>
  <si>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</si>
  <si>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</si>
  <si>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</si>
  <si>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</si>
  <si>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</si>
  <si>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</si>
  <si>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</si>
  <si>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</si>
  <si>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</si>
  <si>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</si>
  <si>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</si>
  <si>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</si>
  <si>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</si>
  <si>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</si>
  <si>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</si>
  <si>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</si>
  <si>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</si>
  <si>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</si>
  <si>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</si>
  <si>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</si>
  <si>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</si>
  <si>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</si>
  <si>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</si>
  <si>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</si>
  <si>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</si>
  <si>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</si>
  <si>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</si>
  <si>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</si>
  <si>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</si>
  <si>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</si>
  <si>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</si>
  <si>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</si>
  <si>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</si>
  <si>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</si>
  <si>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</si>
  <si>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</si>
  <si>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</si>
  <si>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</si>
  <si>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</si>
  <si>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</si>
  <si>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</si>
  <si>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</si>
  <si>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</si>
  <si>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</si>
  <si>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</si>
  <si>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</si>
  <si>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</si>
  <si>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</si>
  <si>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</si>
  <si>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</si>
  <si>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</si>
  <si>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</si>
  <si>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</si>
  <si>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</si>
  <si>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</si>
  <si>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</si>
  <si>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</si>
  <si>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</si>
  <si>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</si>
  <si>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</si>
  <si>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</si>
  <si>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</si>
  <si>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</si>
  <si>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</si>
  <si>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</si>
  <si>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</si>
  <si>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</si>
  <si>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</si>
  <si>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</si>
  <si>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</si>
  <si>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</si>
  <si>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</si>
  <si>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</si>
  <si>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</si>
  <si>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</si>
  <si>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</si>
  <si>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</si>
  <si>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</si>
  <si>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</si>
  <si>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</si>
  <si>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</si>
  <si>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</si>
  <si>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</si>
  <si>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</si>
  <si>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</si>
  <si>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</si>
  <si>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</si>
  <si>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</si>
  <si>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</si>
  <si>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</si>
  <si>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</si>
  <si>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</si>
  <si>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</si>
  <si>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</si>
  <si>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</si>
  <si>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</si>
  <si>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</si>
  <si>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</si>
  <si>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</si>
  <si>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</si>
  <si>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</si>
  <si>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</si>
  <si>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</si>
  <si>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</si>
  <si>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</si>
  <si>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</si>
  <si>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</si>
  <si>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</si>
  <si>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</si>
  <si>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</si>
  <si>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</si>
  <si>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</si>
  <si>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</si>
  <si>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</si>
  <si>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</si>
  <si>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</si>
  <si>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</si>
  <si>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</si>
  <si>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</si>
  <si>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</si>
  <si>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</si>
  <si>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</si>
  <si>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</si>
  <si>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</si>
  <si>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</si>
  <si>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</si>
  <si>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</si>
  <si>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</si>
  <si>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</si>
  <si>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</si>
  <si>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</si>
  <si>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</si>
  <si>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</si>
  <si>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</si>
  <si>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</si>
  <si>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</si>
  <si>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</si>
  <si>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</si>
  <si>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</si>
  <si>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</si>
  <si>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</si>
  <si>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</si>
  <si>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</si>
  <si>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</si>
  <si>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</si>
  <si>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</si>
  <si>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</si>
  <si>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</si>
  <si>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</si>
  <si>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</si>
  <si>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</si>
  <si>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</si>
  <si>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</si>
  <si>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</si>
  <si>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</si>
  <si>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</si>
  <si>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</si>
  <si>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</si>
  <si>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</si>
  <si>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</si>
  <si>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</si>
  <si>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</si>
  <si>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</si>
  <si>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</si>
  <si>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</si>
  <si>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</si>
  <si>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</si>
  <si>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</si>
  <si>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</si>
  <si>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</si>
  <si>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</si>
  <si>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</si>
  <si>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</si>
  <si>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</si>
  <si>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</si>
  <si>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</si>
  <si>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</si>
  <si>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</si>
  <si>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</si>
  <si>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</si>
  <si>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</si>
  <si>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</si>
  <si>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</si>
  <si>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</si>
  <si>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</si>
  <si>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</si>
  <si>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</si>
  <si>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</si>
  <si>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</si>
  <si>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</si>
  <si>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</si>
  <si>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</si>
  <si>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</si>
  <si>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</si>
  <si>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</si>
  <si>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</si>
  <si>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</si>
  <si>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</si>
  <si>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</si>
  <si>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</si>
  <si>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</si>
  <si>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</si>
  <si>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</si>
  <si>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</si>
  <si>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</si>
  <si>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</si>
  <si>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</si>
  <si>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</si>
  <si>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</si>
  <si>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</si>
  <si>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</si>
  <si>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</si>
  <si>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</si>
  <si>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</si>
  <si>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</si>
  <si>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</si>
  <si>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</si>
  <si>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</si>
  <si>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</si>
  <si>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</si>
  <si>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</si>
  <si>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</si>
  <si>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</si>
  <si>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</si>
  <si>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</si>
  <si>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</si>
  <si>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</si>
  <si>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</si>
  <si>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</si>
  <si>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</si>
  <si>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</si>
  <si>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</si>
  <si>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</si>
  <si>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</si>
  <si>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</si>
  <si>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</si>
  <si>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</si>
  <si>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</si>
  <si>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</si>
  <si>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</si>
  <si>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</si>
  <si>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</si>
  <si>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</si>
  <si>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</si>
  <si>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</si>
  <si>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</si>
  <si>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</si>
  <si>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</si>
  <si>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</si>
  <si>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</si>
  <si>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</si>
  <si>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</si>
  <si>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</si>
  <si>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</si>
  <si>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</si>
  <si>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</si>
  <si>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</si>
  <si>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</si>
  <si>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</si>
  <si>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</si>
  <si>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</si>
  <si>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</si>
  <si>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</si>
  <si>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</si>
  <si>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</si>
  <si>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</si>
  <si>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</si>
  <si>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</si>
  <si>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</si>
  <si>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</si>
  <si>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</si>
  <si>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</si>
  <si>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</si>
  <si>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</si>
  <si>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</si>
  <si>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</si>
  <si>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</si>
  <si>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</si>
  <si>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</si>
  <si>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</si>
  <si>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</si>
  <si>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</si>
  <si>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</si>
  <si>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</si>
  <si>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</si>
  <si>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</si>
  <si>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</si>
  <si>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</si>
  <si>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</si>
  <si>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</si>
  <si>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</si>
  <si>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</si>
  <si>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</si>
  <si>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</si>
  <si>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</si>
  <si>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</si>
  <si>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</si>
  <si>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</si>
  <si>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</si>
  <si>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</si>
  <si>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</si>
  <si>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</si>
  <si>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</si>
  <si>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</si>
  <si>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</si>
  <si>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</si>
  <si>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</si>
  <si>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</si>
  <si>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</si>
  <si>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</si>
  <si>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</si>
  <si>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</si>
  <si>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</si>
  <si>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</si>
  <si>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</si>
  <si>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</si>
  <si>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</si>
  <si>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</si>
  <si>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</si>
  <si>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</si>
  <si>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</si>
  <si>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</si>
  <si>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</si>
  <si>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</si>
  <si>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</si>
  <si>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</si>
  <si>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</si>
  <si>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</si>
  <si>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</si>
  <si>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</si>
  <si>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</si>
  <si>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</si>
  <si>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</si>
  <si>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</si>
  <si>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</si>
  <si>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</si>
  <si>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</si>
  <si>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</si>
  <si>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</si>
  <si>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</si>
  <si>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</si>
  <si>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</si>
  <si>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</si>
  <si>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</si>
  <si>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</si>
  <si>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</si>
  <si>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</si>
  <si>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</si>
  <si>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</si>
  <si>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</si>
  <si>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</si>
  <si>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</si>
  <si>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</si>
  <si>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</si>
  <si>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</si>
  <si>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</si>
  <si>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</si>
  <si>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</si>
  <si>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</si>
  <si>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</si>
  <si>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</si>
  <si>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</si>
  <si>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</si>
  <si>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</si>
  <si>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</si>
  <si>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</si>
  <si>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</si>
  <si>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</si>
  <si>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</si>
  <si>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</si>
  <si>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</si>
  <si>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</si>
  <si>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</si>
  <si>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</si>
  <si>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</si>
  <si>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</si>
  <si>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</si>
  <si>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</si>
  <si>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</si>
  <si>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</si>
  <si>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</si>
  <si>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</si>
  <si>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</si>
  <si>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</si>
  <si>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</si>
  <si>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</si>
  <si>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</si>
  <si>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</si>
  <si>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</si>
  <si>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</si>
  <si>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</si>
  <si>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</si>
  <si>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</si>
  <si>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</si>
  <si>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</si>
  <si>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</si>
  <si>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</si>
  <si>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</si>
  <si>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</si>
  <si>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</si>
  <si>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</si>
  <si>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</si>
  <si>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</si>
  <si>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</si>
  <si>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</si>
  <si>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</si>
  <si>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</si>
  <si>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</si>
  <si>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</si>
  <si>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</si>
  <si>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</si>
  <si>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</si>
  <si>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</si>
  <si>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</si>
  <si>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</si>
  <si>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</si>
  <si>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</si>
  <si>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</si>
  <si>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</si>
  <si>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</si>
  <si>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</si>
  <si>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</si>
  <si>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</si>
  <si>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</si>
  <si>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</si>
  <si>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</si>
  <si>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</si>
  <si>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</si>
  <si>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</si>
  <si>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</si>
  <si>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</si>
  <si>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</si>
  <si>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</si>
  <si>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</si>
  <si>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</si>
  <si>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</si>
  <si>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</si>
  <si>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</si>
  <si>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</si>
  <si>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</si>
  <si>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</si>
  <si>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</si>
  <si>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</si>
  <si>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</si>
  <si>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</si>
  <si>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</si>
  <si>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</si>
  <si>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</si>
  <si>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</si>
  <si>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</si>
  <si>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</si>
  <si>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</si>
  <si>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</si>
  <si>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</si>
  <si>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</si>
  <si>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</si>
  <si>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</si>
  <si>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</si>
  <si>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</si>
  <si>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</si>
  <si>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</si>
  <si>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</si>
  <si>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</si>
  <si>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</si>
  <si>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</si>
  <si>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</si>
  <si>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</si>
  <si>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</si>
  <si>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</si>
  <si>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</si>
  <si>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</si>
  <si>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</si>
  <si>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</si>
  <si>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</si>
  <si>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</si>
  <si>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</si>
  <si>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</si>
  <si>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</si>
  <si>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</si>
  <si>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</si>
  <si>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</si>
  <si>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</si>
  <si>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</si>
  <si>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</si>
  <si>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</si>
  <si>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</si>
  <si>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</si>
  <si>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</si>
  <si>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</si>
  <si>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</si>
  <si>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</si>
  <si>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</si>
  <si>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</si>
  <si>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</si>
  <si>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</si>
  <si>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</si>
  <si>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</si>
  <si>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</si>
  <si>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</si>
  <si>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</si>
  <si>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</si>
  <si>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</si>
  <si>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</si>
  <si>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</si>
  <si>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</si>
  <si>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</si>
  <si>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</si>
  <si>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</si>
  <si>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</si>
  <si>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</si>
  <si>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</si>
  <si>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</si>
  <si>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</si>
  <si>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</si>
  <si>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</si>
  <si>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</si>
  <si>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</si>
  <si>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</si>
  <si>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</si>
  <si>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</si>
  <si>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</si>
  <si>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</si>
  <si>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</si>
  <si>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</si>
  <si>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</si>
  <si>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</si>
  <si>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</si>
  <si>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</si>
  <si>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</si>
  <si>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</si>
  <si>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</si>
  <si>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</si>
  <si>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</si>
  <si>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</si>
  <si>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</si>
  <si>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</si>
  <si>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</si>
  <si>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</si>
  <si>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</si>
  <si>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</si>
  <si>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</si>
  <si>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</si>
  <si>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</si>
  <si>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</si>
  <si>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</si>
  <si>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</si>
  <si>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</si>
  <si>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</si>
  <si>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</si>
  <si>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</si>
  <si>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</si>
  <si>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</si>
  <si>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</si>
  <si>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</si>
  <si>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</si>
  <si>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</si>
  <si>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</si>
  <si>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</si>
  <si>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</si>
  <si>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</si>
  <si>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</si>
  <si>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</si>
  <si>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</si>
  <si>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</si>
  <si>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</si>
  <si>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</si>
  <si>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</si>
  <si>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</si>
  <si>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</si>
  <si>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</si>
  <si>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</si>
  <si>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</si>
  <si>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</si>
  <si>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</si>
  <si>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</si>
  <si>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</si>
  <si>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</si>
  <si>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</si>
  <si>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</si>
  <si>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</si>
  <si>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</si>
  <si>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</si>
  <si>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</si>
  <si>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</si>
  <si>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</si>
  <si>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</si>
  <si>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</si>
  <si>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</si>
  <si>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</si>
  <si>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</si>
  <si>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</si>
  <si>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</si>
  <si>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</si>
  <si>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</si>
  <si>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</si>
  <si>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</si>
  <si>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</si>
  <si>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</si>
  <si>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</si>
  <si>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</si>
  <si>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</si>
  <si>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</si>
  <si>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</si>
  <si>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</si>
  <si>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</si>
  <si>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</si>
  <si>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</si>
  <si>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</si>
  <si>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</si>
  <si>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</si>
  <si>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</si>
  <si>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</si>
  <si>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</si>
  <si>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</si>
  <si>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</si>
  <si>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</si>
  <si>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</si>
  <si>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</si>
  <si>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</si>
  <si>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</si>
  <si>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</si>
  <si>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</si>
  <si>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</si>
  <si>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</si>
  <si>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</si>
  <si>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</si>
  <si>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</si>
  <si>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</si>
  <si>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</si>
  <si>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</si>
  <si>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</si>
  <si>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</si>
  <si>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</si>
  <si>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</si>
  <si>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</si>
  <si>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</si>
  <si>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</si>
  <si>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</si>
  <si>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</si>
  <si>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</si>
  <si>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</si>
  <si>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</si>
  <si>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</si>
  <si>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</si>
  <si>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</si>
  <si>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</si>
  <si>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</si>
  <si>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</si>
  <si>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</si>
  <si>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</si>
  <si>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</si>
  <si>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</si>
  <si>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</si>
  <si>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</si>
  <si>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</si>
  <si>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</si>
  <si>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</si>
  <si>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</si>
  <si>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</si>
  <si>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</si>
  <si>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</si>
  <si>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</si>
  <si>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</si>
  <si>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</si>
  <si>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</si>
  <si>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</si>
  <si>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</si>
  <si>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</si>
  <si>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</si>
  <si>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</si>
  <si>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</si>
  <si>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</si>
  <si>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</si>
  <si>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</si>
  <si>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</si>
  <si>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</si>
  <si>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</si>
  <si>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</si>
  <si>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</si>
  <si>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</si>
  <si>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</si>
  <si>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</si>
  <si>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</si>
  <si>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</si>
  <si>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</si>
  <si>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</si>
  <si>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</si>
  <si>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</si>
  <si>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</si>
  <si>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</si>
  <si>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</si>
  <si>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</si>
  <si>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</si>
  <si>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</si>
  <si>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</si>
  <si>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</si>
  <si>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</si>
  <si>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</si>
  <si>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</si>
  <si>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</si>
  <si>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</si>
  <si>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</si>
  <si>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</si>
  <si>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</si>
  <si>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</si>
  <si>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</si>
  <si>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</si>
  <si>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</si>
  <si>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</si>
  <si>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</si>
  <si>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</si>
  <si>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</si>
  <si>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</si>
  <si>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</si>
  <si>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</si>
  <si>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</si>
  <si>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</si>
  <si>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</si>
  <si>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</si>
  <si>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</si>
  <si>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</si>
  <si>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</si>
  <si>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</si>
  <si>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</si>
  <si>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</si>
  <si>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</si>
  <si>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</si>
  <si>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</si>
  <si>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</si>
  <si>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</si>
  <si>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</si>
  <si>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</si>
  <si>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</si>
  <si>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</si>
  <si>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</si>
  <si>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</si>
  <si>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</si>
  <si>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</si>
  <si>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</si>
  <si>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</si>
  <si>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</si>
  <si>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</si>
  <si>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</si>
  <si>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</si>
  <si>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</si>
  <si>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</si>
  <si>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</si>
  <si>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</si>
  <si>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</si>
  <si>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</si>
  <si>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</si>
  <si>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</si>
  <si>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</si>
  <si>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</si>
  <si>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</si>
  <si>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</si>
  <si>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</si>
  <si>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</si>
  <si>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</si>
  <si>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</si>
  <si>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</si>
  <si>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</si>
  <si>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</si>
  <si>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</si>
  <si>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</si>
  <si>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</si>
  <si>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</si>
  <si>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</si>
  <si>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</si>
  <si>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</si>
  <si>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</si>
  <si>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</si>
  <si>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</si>
  <si>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</si>
  <si>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</si>
  <si>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</si>
  <si>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</si>
  <si>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</si>
  <si>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</si>
  <si>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</si>
  <si>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</si>
  <si>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</si>
  <si>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</si>
  <si>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</si>
  <si>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</si>
  <si>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</si>
  <si>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</si>
  <si>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</si>
  <si>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</si>
  <si>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</si>
  <si>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</si>
  <si>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</si>
  <si>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</si>
  <si>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</si>
  <si>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</si>
  <si>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</si>
  <si>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</si>
  <si>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</si>
  <si>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</si>
  <si>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</si>
  <si>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</si>
  <si>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</si>
  <si>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</si>
  <si>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</si>
  <si>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</si>
  <si>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</si>
  <si>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</si>
  <si>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</si>
  <si>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</si>
  <si>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</si>
  <si>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</si>
  <si>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</si>
  <si>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</si>
  <si>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</si>
  <si>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</si>
  <si>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</si>
  <si>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</si>
  <si>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</si>
  <si>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</si>
  <si>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</si>
  <si>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</si>
  <si>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</si>
  <si>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</si>
  <si>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</si>
  <si>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</si>
  <si>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</si>
  <si>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</si>
  <si>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</si>
  <si>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</si>
  <si>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</si>
  <si>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</si>
  <si>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</si>
  <si>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</si>
  <si>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</si>
  <si>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</si>
  <si>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</si>
  <si>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</si>
  <si>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</si>
  <si>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</si>
  <si>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</si>
  <si>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</si>
  <si>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</si>
  <si>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</si>
  <si>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</si>
  <si>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</si>
  <si>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</si>
  <si>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</si>
  <si>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</si>
  <si>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</si>
  <si>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</si>
  <si>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</si>
  <si>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</si>
  <si>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</si>
  <si>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</si>
  <si>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</si>
  <si>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</si>
  <si>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</si>
  <si>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</si>
  <si>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</si>
  <si>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</si>
  <si>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</si>
  <si>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</si>
  <si>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</si>
  <si>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</si>
  <si>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</si>
  <si>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</si>
  <si>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</si>
  <si>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</si>
  <si>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</si>
  <si>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</si>
  <si>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</si>
  <si>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</si>
  <si>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</si>
  <si>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</si>
  <si>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</si>
  <si>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</si>
  <si>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</si>
  <si>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</si>
  <si>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</si>
  <si>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</si>
  <si>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</si>
  <si>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</si>
  <si>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</si>
  <si>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</si>
  <si>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</si>
  <si>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</si>
  <si>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</si>
  <si>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</si>
  <si>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</si>
  <si>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</si>
  <si>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</si>
  <si>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</si>
  <si>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</si>
  <si>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</si>
  <si>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</si>
  <si>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</si>
  <si>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</si>
  <si>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</si>
  <si>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</si>
  <si>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</si>
  <si>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</si>
  <si>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</si>
  <si>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</si>
  <si>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</si>
  <si>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</si>
  <si>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</si>
  <si>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</si>
  <si>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</si>
  <si>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</si>
  <si>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</si>
  <si>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</si>
  <si>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</si>
  <si>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</si>
  <si>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</si>
  <si>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</si>
  <si>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</si>
  <si>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</si>
  <si>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</si>
  <si>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</si>
  <si>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</si>
  <si>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</si>
  <si>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</si>
  <si>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</si>
  <si>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</si>
  <si>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</si>
  <si>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</si>
  <si>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</si>
  <si>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</si>
  <si>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</si>
  <si>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</si>
  <si>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</si>
  <si>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</si>
  <si>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</si>
  <si>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</si>
  <si>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</si>
  <si>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</si>
  <si>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</si>
  <si>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</si>
  <si>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</si>
  <si>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</si>
  <si>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</si>
  <si>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</si>
  <si>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</si>
  <si>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</si>
  <si>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</si>
  <si>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</si>
  <si>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</si>
  <si>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</si>
  <si>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</si>
  <si>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</si>
  <si>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</si>
  <si>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</si>
  <si>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</si>
  <si>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</si>
  <si>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</si>
  <si>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</si>
  <si>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</si>
  <si>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</si>
  <si>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</si>
  <si>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</si>
  <si>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</si>
  <si>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</si>
  <si>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</si>
  <si>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</si>
  <si>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</si>
  <si>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</si>
  <si>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</si>
  <si>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</si>
  <si>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</si>
  <si>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</si>
  <si>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</si>
  <si>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</si>
  <si>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</si>
  <si>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</si>
  <si>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</si>
  <si>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</si>
  <si>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</si>
  <si>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</si>
  <si>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</si>
  <si>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</si>
  <si>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</si>
  <si>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</si>
  <si>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</si>
  <si>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</si>
  <si>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</si>
  <si>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</si>
  <si>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</si>
  <si>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</si>
  <si>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</si>
  <si>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</si>
  <si>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</si>
  <si>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</si>
  <si>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</si>
  <si>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</si>
  <si>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</si>
  <si>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</si>
  <si>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</si>
  <si>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</si>
  <si>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</si>
  <si>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</si>
  <si>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</si>
  <si>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</si>
  <si>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</si>
  <si>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</si>
  <si>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</si>
  <si>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</si>
  <si>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</si>
  <si>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</si>
  <si>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</si>
  <si>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</si>
  <si>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</si>
  <si>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</si>
  <si>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</si>
  <si>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</si>
  <si>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</si>
  <si>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</si>
  <si>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</si>
  <si>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</si>
  <si>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</si>
  <si>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</si>
  <si>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</si>
  <si>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</si>
  <si>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</si>
  <si>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</si>
  <si>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</si>
  <si>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</si>
  <si>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</si>
  <si>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</si>
  <si>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</si>
  <si>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</si>
  <si>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</si>
  <si>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</si>
  <si>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</si>
  <si>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</si>
  <si>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</si>
  <si>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</si>
  <si>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</si>
  <si>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</si>
  <si>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</si>
  <si>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</si>
  <si>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</si>
  <si>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</si>
  <si>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</si>
  <si>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</si>
  <si>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</si>
  <si>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</si>
  <si>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</si>
  <si>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</si>
  <si>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</si>
  <si>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</si>
  <si>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</si>
  <si>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</si>
  <si>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</si>
  <si>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</si>
  <si>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</si>
  <si>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</si>
  <si>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</si>
  <si>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</si>
  <si>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</si>
  <si>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</si>
  <si>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</si>
  <si>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</si>
  <si>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</si>
  <si>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</si>
  <si>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</si>
  <si>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</si>
  <si>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</si>
  <si>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</si>
  <si>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</si>
  <si>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</si>
  <si>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</si>
  <si>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</si>
  <si>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</si>
  <si>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</si>
  <si>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</si>
  <si>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</si>
  <si>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</si>
  <si>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</si>
  <si>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</si>
  <si>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</si>
  <si>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</si>
  <si>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</si>
  <si>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</si>
  <si>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</si>
  <si>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</si>
  <si>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</si>
  <si>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</si>
  <si>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</si>
  <si>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</si>
  <si>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</si>
  <si>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</si>
  <si>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</si>
  <si>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</si>
  <si>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</si>
  <si>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</si>
  <si>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</si>
  <si>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</si>
  <si>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</si>
  <si>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</si>
  <si>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</si>
  <si>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</si>
  <si>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</si>
  <si>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</si>
  <si>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</si>
  <si>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</si>
  <si>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</si>
  <si>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</si>
  <si>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</si>
  <si>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</si>
  <si>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</si>
  <si>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</si>
  <si>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</si>
  <si>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</si>
  <si>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</si>
  <si>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</si>
  <si>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</si>
  <si>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</si>
  <si>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</si>
  <si>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</si>
  <si>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</si>
  <si>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</si>
  <si>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</si>
  <si>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</si>
  <si>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</si>
  <si>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</si>
  <si>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</si>
  <si>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</si>
  <si>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</si>
  <si>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</si>
  <si>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</si>
  <si>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</si>
  <si>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</si>
  <si>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</si>
  <si>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</si>
  <si>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</si>
  <si>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</si>
  <si>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</si>
  <si>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</si>
  <si>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</si>
  <si>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</si>
  <si>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</si>
  <si>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</si>
  <si>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</si>
  <si>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</si>
  <si>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</si>
  <si>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</si>
  <si>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</si>
  <si>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</si>
  <si>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</si>
  <si>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</si>
  <si>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</si>
  <si>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</si>
  <si>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</si>
  <si>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</si>
  <si>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</si>
  <si>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</si>
  <si>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</si>
  <si>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</si>
  <si>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</si>
  <si>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</si>
  <si>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</si>
  <si>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</si>
  <si>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</si>
  <si>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</si>
  <si>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</si>
  <si>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</si>
  <si>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</si>
  <si>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</si>
  <si>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</si>
  <si>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</si>
  <si>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</si>
  <si>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</si>
  <si>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</si>
  <si>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</si>
  <si>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</si>
  <si>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</si>
  <si>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</si>
  <si>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</si>
  <si>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</si>
  <si>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</si>
  <si>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</si>
  <si>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</si>
  <si>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</si>
  <si>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</si>
  <si>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</si>
  <si>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</si>
  <si>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</si>
  <si>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</si>
  <si>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</si>
  <si>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</si>
  <si>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</si>
  <si>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</si>
  <si>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</si>
  <si>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</si>
  <si>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</si>
  <si>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</si>
  <si>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</si>
  <si>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</si>
  <si>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</si>
  <si>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</si>
  <si>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</si>
  <si>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</si>
  <si>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</si>
  <si>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</si>
  <si>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</si>
  <si>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</si>
  <si>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</si>
  <si>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</si>
  <si>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</si>
  <si>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</si>
  <si>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</si>
  <si>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</si>
  <si>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</si>
  <si>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</si>
  <si>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</si>
  <si>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</si>
  <si>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</si>
  <si>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</si>
  <si>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</si>
  <si>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</si>
  <si>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</si>
  <si>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</si>
  <si>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</si>
  <si>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</si>
  <si>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</si>
  <si>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</si>
  <si>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</si>
  <si>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</si>
  <si>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</si>
  <si>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</si>
  <si>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</si>
  <si>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</si>
  <si>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</si>
  <si>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</si>
  <si>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</si>
  <si>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</si>
  <si>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</si>
  <si>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</si>
  <si>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</si>
  <si>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</si>
  <si>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</si>
  <si>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</si>
  <si>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</si>
  <si>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</si>
  <si>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</si>
  <si>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</si>
  <si>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</si>
  <si>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</si>
  <si>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</si>
  <si>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</si>
  <si>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</si>
  <si>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</si>
  <si>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</si>
  <si>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</si>
  <si>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</si>
  <si>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</si>
  <si>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</si>
  <si>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</si>
  <si>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</si>
  <si>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</si>
  <si>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</si>
  <si>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</si>
  <si>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</si>
  <si>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</si>
  <si>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</si>
  <si>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</si>
  <si>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</si>
  <si>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</si>
  <si>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</si>
  <si>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</si>
  <si>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</si>
  <si>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</si>
  <si>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</si>
  <si>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</si>
  <si>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</si>
  <si>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</si>
  <si>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</si>
  <si>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</si>
  <si>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</si>
  <si>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</si>
  <si>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</si>
  <si>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</si>
  <si>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</si>
  <si>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</si>
  <si>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</si>
  <si>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</si>
  <si>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</si>
  <si>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</si>
  <si>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</si>
  <si>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</si>
  <si>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</si>
  <si>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</si>
  <si>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</si>
  <si>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</si>
  <si>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</si>
  <si>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</si>
  <si>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</si>
  <si>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</si>
  <si>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</si>
  <si>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</si>
  <si>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</si>
  <si>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</si>
  <si>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</si>
  <si>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</si>
  <si>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</si>
  <si>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</si>
  <si>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</si>
  <si>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</si>
  <si>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</si>
  <si>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</si>
  <si>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</si>
  <si>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</si>
  <si>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</si>
  <si>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</si>
  <si>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</si>
  <si>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</si>
  <si>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</si>
  <si>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</si>
  <si>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</si>
  <si>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</si>
  <si>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</si>
  <si>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</si>
  <si>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</si>
  <si>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</si>
  <si>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</si>
  <si>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</si>
  <si>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</si>
  <si>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</si>
  <si>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</si>
  <si>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</si>
  <si>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</si>
  <si>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</si>
  <si>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</si>
  <si>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</si>
  <si>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</si>
  <si>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</si>
  <si>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</si>
  <si>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</si>
  <si>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</si>
  <si>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</si>
  <si>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</si>
  <si>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</si>
  <si>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</si>
  <si>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</si>
  <si>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</si>
  <si>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</si>
  <si>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</si>
  <si>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</si>
  <si>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</si>
  <si>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</si>
  <si>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</si>
  <si>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</si>
  <si>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</si>
  <si>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</si>
  <si>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</si>
  <si>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</si>
  <si>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</si>
  <si>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</si>
  <si>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</si>
  <si>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</si>
  <si>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</si>
  <si>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</si>
  <si>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</si>
  <si>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</si>
  <si>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</si>
  <si>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</si>
  <si>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</si>
  <si>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</si>
  <si>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</si>
  <si>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</si>
  <si>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</si>
  <si>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</si>
  <si>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</si>
  <si>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</si>
  <si>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</si>
  <si>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</si>
  <si>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</si>
  <si>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</si>
  <si>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</si>
  <si>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</si>
  <si>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</si>
  <si>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</si>
  <si>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</si>
  <si>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</si>
  <si>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</si>
  <si>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</si>
  <si>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</si>
  <si>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</si>
  <si>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</si>
  <si>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</si>
  <si>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</si>
  <si>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</si>
  <si>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</si>
  <si>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</si>
  <si>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</si>
  <si>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</si>
  <si>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</si>
  <si>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</si>
  <si>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</si>
  <si>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</si>
  <si>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</si>
  <si>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</si>
  <si>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</si>
  <si>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</si>
  <si>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</si>
  <si>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</si>
  <si>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</si>
  <si>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</si>
  <si>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</si>
  <si>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</si>
  <si>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</si>
  <si>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</si>
  <si>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</si>
  <si>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</si>
  <si>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</si>
  <si>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</si>
  <si>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</si>
  <si>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</si>
  <si>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</si>
  <si>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</si>
  <si>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</si>
  <si>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</si>
  <si>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</si>
  <si>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</si>
  <si>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</si>
  <si>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</si>
  <si>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</si>
  <si>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</si>
  <si>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</si>
  <si>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</si>
  <si>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</si>
  <si>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</si>
  <si>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</si>
  <si>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</si>
  <si>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</si>
  <si>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</si>
  <si>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</si>
  <si>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</si>
  <si>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</si>
  <si>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</si>
  <si>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</si>
  <si>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</si>
  <si>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</si>
  <si>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</si>
  <si>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</si>
  <si>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</si>
  <si>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</si>
  <si>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</si>
  <si>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</si>
  <si>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</si>
  <si>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</si>
  <si>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</si>
  <si>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</si>
  <si>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</si>
  <si>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</si>
  <si>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</si>
  <si>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</si>
  <si>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</si>
  <si>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</si>
  <si>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</si>
  <si>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</si>
  <si>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</si>
  <si>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</si>
  <si>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</si>
  <si>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</si>
  <si>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</si>
  <si>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</si>
  <si>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</si>
  <si>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</si>
  <si>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</si>
  <si>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</si>
  <si>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</si>
  <si>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</si>
  <si>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</si>
  <si>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</si>
  <si>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</si>
  <si>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</si>
  <si>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</si>
  <si>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</si>
  <si>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</si>
  <si>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</si>
  <si>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</si>
  <si>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</si>
  <si>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</si>
  <si>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</si>
  <si>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</si>
  <si>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</si>
  <si>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</si>
  <si>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</si>
  <si>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</si>
  <si>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</si>
  <si>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</si>
  <si>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</si>
  <si>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</si>
  <si>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</si>
  <si>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</si>
  <si>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</si>
  <si>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</si>
  <si>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</si>
  <si>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</si>
  <si>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</si>
  <si>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</si>
  <si>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</si>
  <si>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</si>
  <si>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</si>
  <si>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</si>
  <si>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</si>
  <si>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</si>
  <si>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</si>
  <si>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</si>
  <si>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</si>
  <si>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</si>
  <si>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</si>
  <si>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</si>
  <si>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</si>
  <si>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</si>
  <si>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</si>
  <si>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</si>
  <si>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</si>
  <si>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</si>
  <si>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</si>
  <si>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</si>
  <si>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</si>
  <si>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</si>
  <si>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</si>
  <si>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</si>
  <si>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</si>
  <si>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</si>
  <si>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</si>
  <si>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</si>
  <si>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</si>
  <si>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</si>
  <si>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</si>
  <si>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</si>
  <si>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</si>
  <si>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</si>
  <si>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</si>
  <si>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</si>
  <si>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</si>
  <si>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</si>
  <si>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</si>
  <si>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</si>
  <si>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</si>
  <si>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</si>
  <si>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</si>
  <si>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</si>
  <si>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</si>
  <si>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</si>
  <si>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</si>
  <si>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</si>
  <si>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</si>
  <si>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</si>
  <si>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</si>
  <si>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</si>
  <si>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</si>
  <si>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</si>
  <si>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</si>
  <si>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</si>
  <si>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</si>
  <si>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</si>
  <si>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</si>
  <si>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</si>
  <si>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</si>
  <si>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</si>
  <si>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</si>
  <si>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</si>
  <si>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</si>
  <si>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</si>
  <si>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</si>
  <si>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</si>
  <si>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</si>
  <si>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</si>
  <si>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</si>
  <si>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</si>
  <si>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</si>
  <si>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</si>
  <si>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</si>
  <si>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</si>
  <si>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</si>
  <si>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</si>
  <si>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</si>
  <si>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</si>
  <si>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</si>
  <si>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</si>
  <si>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</si>
  <si>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</si>
  <si>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</si>
  <si>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</si>
  <si>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</si>
  <si>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</si>
  <si>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</si>
  <si>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</si>
  <si>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</si>
  <si>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</si>
  <si>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</si>
  <si>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</si>
  <si>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</si>
  <si>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</si>
  <si>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</si>
  <si>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</si>
  <si>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</si>
  <si>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</si>
  <si>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</si>
  <si>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</si>
  <si>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</si>
  <si>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</si>
  <si>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</si>
  <si>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</si>
  <si>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</si>
  <si>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</si>
  <si>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</si>
  <si>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</si>
  <si>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</si>
  <si>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</si>
  <si>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</si>
  <si>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</si>
  <si>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</si>
  <si>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</si>
  <si>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</si>
  <si>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</si>
  <si>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</si>
  <si>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</si>
  <si>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</si>
  <si>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</si>
  <si>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</si>
  <si>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</si>
  <si>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</si>
  <si>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</si>
  <si>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</si>
  <si>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</si>
  <si>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</si>
  <si>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</si>
  <si>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</si>
  <si>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</si>
  <si>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</si>
  <si>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</si>
  <si>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</si>
  <si>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</si>
  <si>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</si>
  <si>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</si>
  <si>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</si>
  <si>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</si>
  <si>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</si>
  <si>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</si>
  <si>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</si>
  <si>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</si>
  <si>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</si>
  <si>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</si>
  <si>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</si>
  <si>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</si>
  <si>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</si>
  <si>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</si>
  <si>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</si>
  <si>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</si>
  <si>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</si>
  <si>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</si>
  <si>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</si>
  <si>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</si>
  <si>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</si>
  <si>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</si>
  <si>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</si>
  <si>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</si>
  <si>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</si>
  <si>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</si>
  <si>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</si>
  <si>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</si>
  <si>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</si>
  <si>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</si>
  <si>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</si>
  <si>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</si>
  <si>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</si>
  <si>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</si>
  <si>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</si>
  <si>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</si>
  <si>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</si>
  <si>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</si>
  <si>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</si>
  <si>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</si>
  <si>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</si>
  <si>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</si>
  <si>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</si>
  <si>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</si>
  <si>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</si>
  <si>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</si>
  <si>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</si>
  <si>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</si>
  <si>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</si>
  <si>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</si>
  <si>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</si>
  <si>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</si>
  <si>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</si>
  <si>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</si>
  <si>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</si>
  <si>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</si>
  <si>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</si>
  <si>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</si>
  <si>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</si>
  <si>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</si>
  <si>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</si>
  <si>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</si>
  <si>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</si>
  <si>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</si>
  <si>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</si>
  <si>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</si>
  <si>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</si>
  <si>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</si>
  <si>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</si>
  <si>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</si>
  <si>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</si>
  <si>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</si>
  <si>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</si>
  <si>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</si>
  <si>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</si>
  <si>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</si>
  <si>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</si>
  <si>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</si>
  <si>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</si>
  <si>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</si>
  <si>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</si>
  <si>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</si>
  <si>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</si>
  <si>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</si>
  <si>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</si>
  <si>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</si>
  <si>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</si>
  <si>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</si>
  <si>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</si>
  <si>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</si>
  <si>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</si>
  <si>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</si>
  <si>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</si>
  <si>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</si>
  <si>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</si>
  <si>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</si>
  <si>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</si>
  <si>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</si>
  <si>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</si>
  <si>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</si>
  <si>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</si>
  <si>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</si>
  <si>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</si>
  <si>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</si>
  <si>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</si>
  <si>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</si>
  <si>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</si>
  <si>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</si>
  <si>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</si>
  <si>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</si>
  <si>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</si>
  <si>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</si>
  <si>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</si>
  <si>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</si>
  <si>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</si>
  <si>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</si>
  <si>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</si>
  <si>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</si>
  <si>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</si>
  <si>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</si>
  <si>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</si>
  <si>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</si>
  <si>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</si>
  <si>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</si>
  <si>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</si>
  <si>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</si>
  <si>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</si>
  <si>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</si>
  <si>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</si>
  <si>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</si>
  <si>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</si>
  <si>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</si>
  <si>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</si>
  <si>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</si>
  <si>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</si>
  <si>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</si>
  <si>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</si>
  <si>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</si>
  <si>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</si>
  <si>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</si>
  <si>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</si>
  <si>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</si>
  <si>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</si>
  <si>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</si>
  <si>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</si>
  <si>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</si>
  <si>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</si>
  <si>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</si>
  <si>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</si>
  <si>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</si>
  <si>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</si>
  <si>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</si>
  <si>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</si>
  <si>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</si>
  <si>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</si>
  <si>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</si>
  <si>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</si>
  <si>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</si>
  <si>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</si>
  <si>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</si>
  <si>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</si>
  <si>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</si>
  <si>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</si>
  <si>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</si>
  <si>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</si>
  <si>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</si>
  <si>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</si>
  <si>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</si>
  <si>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</si>
  <si>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</si>
  <si>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</si>
  <si>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</si>
  <si>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</si>
  <si>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</si>
  <si>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</si>
  <si>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</si>
  <si>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</si>
  <si>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</si>
  <si>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</si>
  <si>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</si>
  <si>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</si>
  <si>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</si>
  <si>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</si>
  <si>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</si>
  <si>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</si>
  <si>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</si>
  <si>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</si>
  <si>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</si>
  <si>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</si>
  <si>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</si>
  <si>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</si>
  <si>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</si>
  <si>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</si>
  <si>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</si>
  <si>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</si>
  <si>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</si>
  <si>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</si>
  <si>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</si>
  <si>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</si>
  <si>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</si>
  <si>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</si>
  <si>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</si>
  <si>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</si>
  <si>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</si>
  <si>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</si>
  <si>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</si>
  <si>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</si>
  <si>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</si>
  <si>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</si>
  <si>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</si>
  <si>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</si>
  <si>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</si>
  <si>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</si>
  <si>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</si>
  <si>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</si>
  <si>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</si>
  <si>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</si>
  <si>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</si>
  <si>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</si>
  <si>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</si>
  <si>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</si>
  <si>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</si>
  <si>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</si>
  <si>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</si>
  <si>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</si>
  <si>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</si>
  <si>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</si>
  <si>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</si>
  <si>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</si>
  <si>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</si>
  <si>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</si>
  <si>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</si>
  <si>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</si>
  <si>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</si>
  <si>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</si>
  <si>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</si>
  <si>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</si>
  <si>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</si>
  <si>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</si>
  <si>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</si>
  <si>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</si>
  <si>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</si>
  <si>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</si>
  <si>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</si>
  <si>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</si>
  <si>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</si>
  <si>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</si>
  <si>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</si>
  <si>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</si>
  <si>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</si>
  <si>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</si>
  <si>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</si>
  <si>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</si>
  <si>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</si>
  <si>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</si>
  <si>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</si>
  <si>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</si>
  <si>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</si>
  <si>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</si>
  <si>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</si>
  <si>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</si>
  <si>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</si>
  <si>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</si>
  <si>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</si>
  <si>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</si>
  <si>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</si>
  <si>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</si>
  <si>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</si>
  <si>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</si>
  <si>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</si>
  <si>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</si>
  <si>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</si>
  <si>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</si>
  <si>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</si>
  <si>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</si>
  <si>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</si>
  <si>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</si>
  <si>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</si>
  <si>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</si>
  <si>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</si>
  <si>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</si>
  <si>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</si>
  <si>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</si>
  <si>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</si>
  <si>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</si>
  <si>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</si>
  <si>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</si>
  <si>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</si>
  <si>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</si>
  <si>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</si>
  <si>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</si>
  <si>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</si>
  <si>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</si>
  <si>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</si>
  <si>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</si>
  <si>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</si>
  <si>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</si>
  <si>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</si>
  <si>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</si>
  <si>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</si>
  <si>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</si>
  <si>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</si>
  <si>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</si>
  <si>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</si>
  <si>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</si>
  <si>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</si>
  <si>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</si>
  <si>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</si>
  <si>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</si>
  <si>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</si>
  <si>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</si>
  <si>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</si>
  <si>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</si>
  <si>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</si>
  <si>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</si>
  <si>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</si>
  <si>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</si>
  <si>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</si>
  <si>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</si>
  <si>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</si>
  <si>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</si>
  <si>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</si>
  <si>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</si>
  <si>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</si>
  <si>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</si>
  <si>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</si>
  <si>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</si>
  <si>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</si>
  <si>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</si>
  <si>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</si>
  <si>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</si>
  <si>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</si>
  <si>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</si>
  <si>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</si>
  <si>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</si>
  <si>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</si>
  <si>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</si>
  <si>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</si>
  <si>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</si>
  <si>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</si>
  <si>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</si>
  <si>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</si>
  <si>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</si>
  <si>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</si>
  <si>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</si>
  <si>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</si>
  <si>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</si>
  <si>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</si>
  <si>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</si>
  <si>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</si>
  <si>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</si>
  <si>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</si>
  <si>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</si>
  <si>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</si>
  <si>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</si>
  <si>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</si>
  <si>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</si>
  <si>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</si>
  <si>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</si>
  <si>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</si>
  <si>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</si>
  <si>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</si>
  <si>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</si>
  <si>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</si>
  <si>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</si>
  <si>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</si>
  <si>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</si>
  <si>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</si>
  <si>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</si>
  <si>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</si>
  <si>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</si>
  <si>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</si>
  <si>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</si>
  <si>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</si>
  <si>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</si>
  <si>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</si>
  <si>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</si>
  <si>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</si>
  <si>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</si>
  <si>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</si>
  <si>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</si>
  <si>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</si>
  <si>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</si>
  <si>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</si>
  <si>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</si>
  <si>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</si>
  <si>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</si>
  <si>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</si>
  <si>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</si>
  <si>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</si>
  <si>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</si>
  <si>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</si>
  <si>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</si>
  <si>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</si>
  <si>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</si>
  <si>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</si>
  <si>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</si>
  <si>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</si>
  <si>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</si>
  <si>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</si>
  <si>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</si>
  <si>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</si>
  <si>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</si>
  <si>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</si>
  <si>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</si>
  <si>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</si>
  <si>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</si>
  <si>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</si>
  <si>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</si>
  <si>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</si>
  <si>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</si>
  <si>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</si>
  <si>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</si>
  <si>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</si>
  <si>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</si>
  <si>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</si>
  <si>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</si>
  <si>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</si>
  <si>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</si>
  <si>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</si>
  <si>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</si>
  <si>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</si>
  <si>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</si>
  <si>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</si>
  <si>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</si>
  <si>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</si>
  <si>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</si>
  <si>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</si>
  <si>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</si>
  <si>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</si>
  <si>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</si>
  <si>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</si>
  <si>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</si>
  <si>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</si>
  <si>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</si>
  <si>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</si>
  <si>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</si>
  <si>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</si>
  <si>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</si>
  <si>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</si>
  <si>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</si>
  <si>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</si>
  <si>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</si>
  <si>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</si>
  <si>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</si>
  <si>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</si>
  <si>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</si>
  <si>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</si>
  <si>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</si>
  <si>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</si>
  <si>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</si>
  <si>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</si>
  <si>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</si>
  <si>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</si>
  <si>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</si>
  <si>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</si>
  <si>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</si>
  <si>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</si>
  <si>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</si>
  <si>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</si>
  <si>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</si>
  <si>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</si>
  <si>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</si>
  <si>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</si>
  <si>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</si>
  <si>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</si>
  <si>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</si>
  <si>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</si>
  <si>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</si>
  <si>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</si>
  <si>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</si>
  <si>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</si>
  <si>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</si>
  <si>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</si>
  <si>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</si>
  <si>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</si>
  <si>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</si>
  <si>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</si>
  <si>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</si>
  <si>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</si>
  <si>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</si>
  <si>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</si>
  <si>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</si>
  <si>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</si>
  <si>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</si>
  <si>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</si>
  <si>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</si>
  <si>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</si>
  <si>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</si>
  <si>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</si>
  <si>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</si>
  <si>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</si>
  <si>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</si>
  <si>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</si>
  <si>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</si>
  <si>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</si>
  <si>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</si>
  <si>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</si>
  <si>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</si>
  <si>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</si>
  <si>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</si>
  <si>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</si>
  <si>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</si>
  <si>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</si>
  <si>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</si>
  <si>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</si>
  <si>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</si>
  <si>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</si>
  <si>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</si>
  <si>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</si>
  <si>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</si>
  <si>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</si>
  <si>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</si>
  <si>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</si>
  <si>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</si>
  <si>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</si>
  <si>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</si>
  <si>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</si>
  <si>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</si>
  <si>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</si>
  <si>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</si>
  <si>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</si>
  <si>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</si>
  <si>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</si>
  <si>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</si>
  <si>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</si>
  <si>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</si>
  <si>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</si>
  <si>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</si>
  <si>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</si>
  <si>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</si>
  <si>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</si>
  <si>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</si>
  <si>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</si>
  <si>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</si>
  <si>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</si>
  <si>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</si>
  <si>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</si>
  <si>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</si>
  <si>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</si>
  <si>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</si>
  <si>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</si>
  <si>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</si>
  <si>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</si>
  <si>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</si>
  <si>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</si>
  <si>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</si>
  <si>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</si>
  <si>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</si>
  <si>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</si>
  <si>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</si>
  <si>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</si>
  <si>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</si>
  <si>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</si>
  <si>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</si>
  <si>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</si>
  <si>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</si>
  <si>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</si>
  <si>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</si>
  <si>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</si>
  <si>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</si>
  <si>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</si>
  <si>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</si>
  <si>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</si>
  <si>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</si>
  <si>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</si>
  <si>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</si>
  <si>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</si>
  <si>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</si>
  <si>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</si>
  <si>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</si>
  <si>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</si>
  <si>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</si>
  <si>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</si>
  <si>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</si>
  <si>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</si>
  <si>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</si>
  <si>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</si>
  <si>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</si>
  <si>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</si>
  <si>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</si>
  <si>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</si>
  <si>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</si>
  <si>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</si>
  <si>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</si>
  <si>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</si>
  <si>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</si>
  <si>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</si>
  <si>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</si>
  <si>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</si>
  <si>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</si>
  <si>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</si>
  <si>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</si>
  <si>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</si>
  <si>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</si>
  <si>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</si>
  <si>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</si>
  <si>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</si>
  <si>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</si>
  <si>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</si>
  <si>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</si>
  <si>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</si>
  <si>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</si>
  <si>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</si>
  <si>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</si>
  <si>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</si>
  <si>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</si>
  <si>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</si>
  <si>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</si>
  <si>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</si>
  <si>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</si>
  <si>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</si>
  <si>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</si>
  <si>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</si>
  <si>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</si>
  <si>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</si>
  <si>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</si>
  <si>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</si>
  <si>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</si>
  <si>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</si>
  <si>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</si>
  <si>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</si>
  <si>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</si>
  <si>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</si>
  <si>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</si>
  <si>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</si>
  <si>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</si>
  <si>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</si>
  <si>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</si>
  <si>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</si>
  <si>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</si>
  <si>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</si>
  <si>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</si>
  <si>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</si>
  <si>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</si>
  <si>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</si>
  <si>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</si>
  <si>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</si>
  <si>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</si>
  <si>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</si>
  <si>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</si>
  <si>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</si>
  <si>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</si>
  <si>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</si>
  <si>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</si>
  <si>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</si>
  <si>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</si>
  <si>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</si>
  <si>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</si>
  <si>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</si>
  <si>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</si>
  <si>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</si>
  <si>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</si>
  <si>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</si>
  <si>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</si>
  <si>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</si>
  <si>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</si>
  <si>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</si>
  <si>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</si>
  <si>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</si>
  <si>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</si>
  <si>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</si>
  <si>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</si>
  <si>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</si>
  <si>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</si>
  <si>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</si>
  <si>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</si>
  <si>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</si>
  <si>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</si>
  <si>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</si>
  <si>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</si>
  <si>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</si>
  <si>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</si>
  <si>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</si>
  <si>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</si>
  <si>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</si>
  <si>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</si>
  <si>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</si>
  <si>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</si>
  <si>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</si>
  <si>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</si>
  <si>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</si>
  <si>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</si>
  <si>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</si>
  <si>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</si>
  <si>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</si>
  <si>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</si>
  <si>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</si>
  <si>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</si>
  <si>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</si>
  <si>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</si>
  <si>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</si>
  <si>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</si>
  <si>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</si>
  <si>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</si>
  <si>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</si>
  <si>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</si>
  <si>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</si>
  <si>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</si>
  <si>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</si>
  <si>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</si>
  <si>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</si>
  <si>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</si>
  <si>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</si>
  <si>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</si>
  <si>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</si>
  <si>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</si>
  <si>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</si>
  <si>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</si>
  <si>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</si>
  <si>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</si>
  <si>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</si>
  <si>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</si>
  <si>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</si>
  <si>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</si>
  <si>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</si>
  <si>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</si>
  <si>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</si>
  <si>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</si>
  <si>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</si>
  <si>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</si>
  <si>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</si>
  <si>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</si>
  <si>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</si>
  <si>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</si>
  <si>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</si>
  <si>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</si>
  <si>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</si>
  <si>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</si>
  <si>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</si>
  <si>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</si>
  <si>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</si>
  <si>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</si>
  <si>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</si>
  <si>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</si>
  <si>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</si>
  <si>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</si>
  <si>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</si>
  <si>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</si>
  <si>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</si>
  <si>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</si>
  <si>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</si>
  <si>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</si>
  <si>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</si>
  <si>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</si>
  <si>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</si>
  <si>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</si>
  <si>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</si>
  <si>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</si>
  <si>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</si>
  <si>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</si>
  <si>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</si>
  <si>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</si>
  <si>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</si>
  <si>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</si>
  <si>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</si>
  <si>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</si>
  <si>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</si>
  <si>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</si>
  <si>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</si>
  <si>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</si>
  <si>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</si>
  <si>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</si>
  <si>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</si>
  <si>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</si>
  <si>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</si>
  <si>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</si>
  <si>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</si>
  <si>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</si>
  <si>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</si>
  <si>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</si>
  <si>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</si>
  <si>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</si>
  <si>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</si>
  <si>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</si>
  <si>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</si>
  <si>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</si>
  <si>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</si>
  <si>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</si>
  <si>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</si>
  <si>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</si>
  <si>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</si>
  <si>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</si>
  <si>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</si>
  <si>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</si>
  <si>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</si>
  <si>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</si>
  <si>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</si>
  <si>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</si>
  <si>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</si>
  <si>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</si>
  <si>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</si>
  <si>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</si>
  <si>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</si>
  <si>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</si>
  <si>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</si>
  <si>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</si>
  <si>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</si>
  <si>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</si>
  <si>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</si>
  <si>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</si>
  <si>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</si>
  <si>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</si>
  <si>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</si>
  <si>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</si>
  <si>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</si>
  <si>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</si>
  <si>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</si>
  <si>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</si>
  <si>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</si>
  <si>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</si>
  <si>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</si>
  <si>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</si>
  <si>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</si>
  <si>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</si>
  <si>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</si>
  <si>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</si>
  <si>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</si>
  <si>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</si>
  <si>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</si>
  <si>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</si>
  <si>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</si>
  <si>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</si>
  <si>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</si>
  <si>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</si>
  <si>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</si>
  <si>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</si>
  <si>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</si>
  <si>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</si>
  <si>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</si>
  <si>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</si>
  <si>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</si>
  <si>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</si>
  <si>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</si>
  <si>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</si>
  <si>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</si>
  <si>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</si>
  <si>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</si>
  <si>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</si>
  <si>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</si>
  <si>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</si>
  <si>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</si>
  <si>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</si>
  <si>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</si>
  <si>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</si>
  <si>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</si>
  <si>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</si>
  <si>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</si>
  <si>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</si>
  <si>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</si>
  <si>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</si>
  <si>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</si>
  <si>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</si>
  <si>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</si>
  <si>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</si>
  <si>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</si>
  <si>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</si>
  <si>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</si>
  <si>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</si>
  <si>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</si>
  <si>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</si>
  <si>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</si>
  <si>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</si>
  <si>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</si>
  <si>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</si>
  <si>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</si>
  <si>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</si>
  <si>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</si>
  <si>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</si>
  <si>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</si>
  <si>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</si>
  <si>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</si>
  <si>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</si>
  <si>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</si>
  <si>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</si>
  <si>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</si>
  <si>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</si>
  <si>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</si>
  <si>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</si>
  <si>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</si>
  <si>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</si>
  <si>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</si>
  <si>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</si>
  <si>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</si>
  <si>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</si>
  <si>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</si>
  <si>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</si>
  <si>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</si>
  <si>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</si>
  <si>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</si>
  <si>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</si>
  <si>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</si>
  <si>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</si>
  <si>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</si>
  <si>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</si>
  <si>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</si>
  <si>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</si>
  <si>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</si>
  <si>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</si>
  <si>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</si>
  <si>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</si>
  <si>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</si>
  <si>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</si>
  <si>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</si>
  <si>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</si>
  <si>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</si>
  <si>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</si>
  <si>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</si>
  <si>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</si>
  <si>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</si>
  <si>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</si>
  <si>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</si>
  <si>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</si>
  <si>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</si>
  <si>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</si>
  <si>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</si>
  <si>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</si>
  <si>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</si>
  <si>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</si>
  <si>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</si>
  <si>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</si>
  <si>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</si>
  <si>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</si>
  <si>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</si>
  <si>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</si>
  <si>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</si>
  <si>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</si>
  <si>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</si>
  <si>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</si>
  <si>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</si>
  <si>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</si>
  <si>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</si>
  <si>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</si>
  <si>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</si>
  <si>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</si>
  <si>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</si>
  <si>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</si>
  <si>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</si>
  <si>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</si>
  <si>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</si>
  <si>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</si>
  <si>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</si>
  <si>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</si>
  <si>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</si>
  <si>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</si>
  <si>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</si>
  <si>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</si>
  <si>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</si>
  <si>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</si>
  <si>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</si>
  <si>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</si>
  <si>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</si>
  <si>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</si>
  <si>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</si>
  <si>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</si>
  <si>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</si>
  <si>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</si>
  <si>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</si>
  <si>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</si>
  <si>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</si>
  <si>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</si>
  <si>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</si>
  <si>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</si>
  <si>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</si>
  <si>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</si>
  <si>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</si>
  <si>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</si>
  <si>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</si>
  <si>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</si>
  <si>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</si>
  <si>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</si>
  <si>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</si>
  <si>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</si>
  <si>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</si>
  <si>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</si>
  <si>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</si>
  <si>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</si>
  <si>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</si>
  <si>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</si>
  <si>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</si>
  <si>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</si>
  <si>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</si>
  <si>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</si>
  <si>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</si>
  <si>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</si>
  <si>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</si>
  <si>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</si>
  <si>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</si>
  <si>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</si>
  <si>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</si>
  <si>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</si>
  <si>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</si>
  <si>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</si>
  <si>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</si>
  <si>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</si>
  <si>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</si>
  <si>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</si>
  <si>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</si>
  <si>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</si>
  <si>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</si>
  <si>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</si>
  <si>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</si>
  <si>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</si>
  <si>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</si>
  <si>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</si>
  <si>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</si>
  <si>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</si>
  <si>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</si>
  <si>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</si>
  <si>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</si>
  <si>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</si>
  <si>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</si>
  <si>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</si>
  <si>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</si>
  <si>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</si>
  <si>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</si>
  <si>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</si>
  <si>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</si>
  <si>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</si>
  <si>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</si>
  <si>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</si>
  <si>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</si>
  <si>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</si>
  <si>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</si>
  <si>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</si>
  <si>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</si>
  <si>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</si>
  <si>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</si>
  <si>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</si>
  <si>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</si>
  <si>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</si>
  <si>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</si>
  <si>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</si>
  <si>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</si>
  <si>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</si>
  <si>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</si>
  <si>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</si>
  <si>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</si>
  <si>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</si>
  <si>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</si>
  <si>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</si>
  <si>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</si>
  <si>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</si>
  <si>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</si>
  <si>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</si>
  <si>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</si>
  <si>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</si>
  <si>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</si>
  <si>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</si>
  <si>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</si>
  <si>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</si>
  <si>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</si>
  <si>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</si>
  <si>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</si>
  <si>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</si>
  <si>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</si>
  <si>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</si>
  <si>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</si>
  <si>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</si>
  <si>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</si>
  <si>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</si>
  <si>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</si>
  <si>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</si>
  <si>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</si>
  <si>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</si>
  <si>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</si>
  <si>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</si>
  <si>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</si>
  <si>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</si>
  <si>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</si>
  <si>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</si>
  <si>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</si>
  <si>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</si>
  <si>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</si>
  <si>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</si>
  <si>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</si>
  <si>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</si>
  <si>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</si>
  <si>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</si>
  <si>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</si>
  <si>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</si>
  <si>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</si>
  <si>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</si>
  <si>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</si>
  <si>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</si>
  <si>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</si>
  <si>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</si>
  <si>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</si>
  <si>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</si>
  <si>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</si>
  <si>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</si>
  <si>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</si>
  <si>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</si>
  <si>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</si>
  <si>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</si>
  <si>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</si>
  <si>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</si>
  <si>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</si>
  <si>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</si>
  <si>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</si>
  <si>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</si>
  <si>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</si>
  <si>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</si>
  <si>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</si>
  <si>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</si>
  <si>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</si>
  <si>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</si>
  <si>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</si>
  <si>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</si>
  <si>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</si>
  <si>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</si>
  <si>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</si>
  <si>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</si>
  <si>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</si>
  <si>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</si>
  <si>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</si>
  <si>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</si>
  <si>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</si>
  <si>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</si>
  <si>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</si>
  <si>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</si>
  <si>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</si>
  <si>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</si>
  <si>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</si>
  <si>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</si>
  <si>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</si>
  <si>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</si>
  <si>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</si>
  <si>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</si>
  <si>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</si>
  <si>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</si>
  <si>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</si>
  <si>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</si>
  <si>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</si>
  <si>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</si>
  <si>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</si>
  <si>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</si>
  <si>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</si>
  <si>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</si>
  <si>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</si>
  <si>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</si>
  <si>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</si>
  <si>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</si>
  <si>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</si>
  <si>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</si>
  <si>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</si>
  <si>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</si>
  <si>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</si>
  <si>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</si>
  <si>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</si>
  <si>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</si>
  <si>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</si>
  <si>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</si>
  <si>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</si>
  <si>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</si>
  <si>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</si>
  <si>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</si>
  <si>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</si>
  <si>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</si>
  <si>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</si>
  <si>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</si>
  <si>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</si>
  <si>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</si>
  <si>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</si>
  <si>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</si>
  <si>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</si>
  <si>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</si>
  <si>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</si>
  <si>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</si>
  <si>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</si>
  <si>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</si>
  <si>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</si>
  <si>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</si>
  <si>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</si>
  <si>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</si>
  <si>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</si>
  <si>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</si>
  <si>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</si>
  <si>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</si>
  <si>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</si>
  <si>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</si>
  <si>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</si>
  <si>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</si>
  <si>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</si>
  <si>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</si>
  <si>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</si>
  <si>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</si>
  <si>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</si>
  <si>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</si>
  <si>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</si>
  <si>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</si>
  <si>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</si>
  <si>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</si>
  <si>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</si>
  <si>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</si>
  <si>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</si>
  <si>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</si>
  <si>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</si>
  <si>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</si>
  <si>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</si>
  <si>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</si>
  <si>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</si>
  <si>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</si>
  <si>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</si>
  <si>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</si>
  <si>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</si>
  <si>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</si>
  <si>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</si>
  <si>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</si>
  <si>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</si>
  <si>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</si>
  <si>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</si>
  <si>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</si>
  <si>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</si>
  <si>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</si>
  <si>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</si>
  <si>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</si>
  <si>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</si>
  <si>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</si>
  <si>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</si>
  <si>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</si>
  <si>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</si>
  <si>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</si>
  <si>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</si>
  <si>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</si>
  <si>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</si>
  <si>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</si>
  <si>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</si>
  <si>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</si>
  <si>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</si>
  <si>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</si>
  <si>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</si>
  <si>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</si>
  <si>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</si>
  <si>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</si>
  <si>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</si>
  <si>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</si>
  <si>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</si>
  <si>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</si>
  <si>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</si>
  <si>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</si>
  <si>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</si>
  <si>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</si>
  <si>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</si>
  <si>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</si>
  <si>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</si>
  <si>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</si>
  <si>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</si>
  <si>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</si>
  <si>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</si>
  <si>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</si>
  <si>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</si>
  <si>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</si>
  <si>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</si>
  <si>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</si>
  <si>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</si>
  <si>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</si>
  <si>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</si>
  <si>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</si>
  <si>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</si>
  <si>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</si>
  <si>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</si>
  <si>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</si>
  <si>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</si>
  <si>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</si>
  <si>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</si>
  <si>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</si>
  <si>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</si>
  <si>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</si>
  <si>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</si>
  <si>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</si>
  <si>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</si>
  <si>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</si>
  <si>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</si>
  <si>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</si>
  <si>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</si>
  <si>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</si>
  <si>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</si>
  <si>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</si>
  <si>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</si>
  <si>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</si>
  <si>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</si>
  <si>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</si>
  <si>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</si>
  <si>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</si>
  <si>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</si>
  <si>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</si>
  <si>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</si>
  <si>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</si>
  <si>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</si>
  <si>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</si>
  <si>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</si>
  <si>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</si>
  <si>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</si>
  <si>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</si>
  <si>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</si>
  <si>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</si>
  <si>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</si>
  <si>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</si>
  <si>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</si>
  <si>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</si>
  <si>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</si>
  <si>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</si>
  <si>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</si>
  <si>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</si>
  <si>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</si>
  <si>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</si>
  <si>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</si>
  <si>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</si>
  <si>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</si>
  <si>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</si>
  <si>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</si>
  <si>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</si>
  <si>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</si>
  <si>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</si>
  <si>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</si>
  <si>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</si>
  <si>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</si>
  <si>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</si>
  <si>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</si>
  <si>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</si>
  <si>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</si>
  <si>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</si>
  <si>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</si>
  <si>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</si>
  <si>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</si>
  <si>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</si>
  <si>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</si>
  <si>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</si>
  <si>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</si>
  <si>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</si>
  <si>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</si>
  <si>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</si>
  <si>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</si>
  <si>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</si>
  <si>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</si>
  <si>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</si>
  <si>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</si>
  <si>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</si>
  <si>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</si>
  <si>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</si>
  <si>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</si>
  <si>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</si>
  <si>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</si>
  <si>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</si>
  <si>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</si>
  <si>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</si>
  <si>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</si>
  <si>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</si>
  <si>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</si>
  <si>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</si>
  <si>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</si>
  <si>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</si>
  <si>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</si>
  <si>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</si>
  <si>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</si>
  <si>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</si>
  <si>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</si>
  <si>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</si>
  <si>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</si>
  <si>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</si>
  <si>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</si>
  <si>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</si>
  <si>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</si>
  <si>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</si>
  <si>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</si>
  <si>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</si>
  <si>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</si>
  <si>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</si>
  <si>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</si>
  <si>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</si>
  <si>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</si>
  <si>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</si>
  <si>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</si>
  <si>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</si>
  <si>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</si>
  <si>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</si>
  <si>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</si>
  <si>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</si>
  <si>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</si>
  <si>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</si>
  <si>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</si>
  <si>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</si>
  <si>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</si>
  <si>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</si>
  <si>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</si>
  <si>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</si>
  <si>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</si>
  <si>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</si>
  <si>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</si>
  <si>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</si>
  <si>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</si>
  <si>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</si>
  <si>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</si>
  <si>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</si>
  <si>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</si>
  <si>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</si>
  <si>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</si>
  <si>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</si>
  <si>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</si>
  <si>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</si>
  <si>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</si>
  <si>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</si>
  <si>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</si>
  <si>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</si>
  <si>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</si>
  <si>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</si>
  <si>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</si>
  <si>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</si>
  <si>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</si>
  <si>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</si>
  <si>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</si>
  <si>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</si>
  <si>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</si>
  <si>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</si>
  <si>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</si>
  <si>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</si>
  <si>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</si>
  <si>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</si>
  <si>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</si>
  <si>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</si>
  <si>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</si>
  <si>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</si>
  <si>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</si>
  <si>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</si>
  <si>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</si>
  <si>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</si>
  <si>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</si>
  <si>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</si>
  <si>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</si>
  <si>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</si>
  <si>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</si>
  <si>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</si>
  <si>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</si>
  <si>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</si>
  <si>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</si>
  <si>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</si>
  <si>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</si>
  <si>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</si>
  <si>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</si>
  <si>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</si>
  <si>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</si>
  <si>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</si>
  <si>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</si>
  <si>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</si>
  <si>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</si>
  <si>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</si>
  <si>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</si>
  <si>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</si>
  <si>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</si>
  <si>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</si>
  <si>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</si>
  <si>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</si>
  <si>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</si>
  <si>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</si>
  <si>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</si>
  <si>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</si>
  <si>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</si>
  <si>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</si>
  <si>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</si>
  <si>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</si>
  <si>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</si>
  <si>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</si>
  <si>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</si>
  <si>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</si>
  <si>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</si>
  <si>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</si>
  <si>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</si>
  <si>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</si>
  <si>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</si>
  <si>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</si>
  <si>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</si>
  <si>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</si>
  <si>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</si>
  <si>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</si>
  <si>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</si>
  <si>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</si>
  <si>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</si>
  <si>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</si>
  <si>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</si>
  <si>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</si>
  <si>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</si>
  <si>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</si>
  <si>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</si>
  <si>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</si>
  <si>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</si>
  <si>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</si>
  <si>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</si>
  <si>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</si>
  <si>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</si>
  <si>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</si>
  <si>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</si>
  <si>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</si>
  <si>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</si>
  <si>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</si>
  <si>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</si>
  <si>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</si>
  <si>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</si>
  <si>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</si>
  <si>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</si>
  <si>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</si>
  <si>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</si>
  <si>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</si>
  <si>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</si>
  <si>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</si>
  <si>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</si>
  <si>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</si>
  <si>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</si>
  <si>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</si>
  <si>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</si>
  <si>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</si>
  <si>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</si>
  <si>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</si>
  <si>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</si>
  <si>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</si>
  <si>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</si>
  <si>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</si>
  <si>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</si>
  <si>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</si>
  <si>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</si>
  <si>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</si>
  <si>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</si>
  <si>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</si>
  <si>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</si>
  <si>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</si>
  <si>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</si>
  <si>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</si>
  <si>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</si>
  <si>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</si>
  <si>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</si>
  <si>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</si>
  <si>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</si>
  <si>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</si>
  <si>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</si>
  <si>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</si>
  <si>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</si>
  <si>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</si>
  <si>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</si>
  <si>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</si>
  <si>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</si>
  <si>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</si>
  <si>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</si>
  <si>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</si>
  <si>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</si>
  <si>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</si>
  <si>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</si>
  <si>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</si>
  <si>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</si>
  <si>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</si>
  <si>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</si>
  <si>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</si>
  <si>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</si>
  <si>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</si>
  <si>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</si>
  <si>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</si>
  <si>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</si>
  <si>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</si>
  <si>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</si>
  <si>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</si>
  <si>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</si>
  <si>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</si>
  <si>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</si>
  <si>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</si>
  <si>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</si>
  <si>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</si>
  <si>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</si>
  <si>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</si>
  <si>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</si>
  <si>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</si>
  <si>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</si>
  <si>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</si>
  <si>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</si>
  <si>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</si>
  <si>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</si>
  <si>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</si>
  <si>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</si>
  <si>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</si>
  <si>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</si>
  <si>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</si>
  <si>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</si>
  <si>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</si>
  <si>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</si>
  <si>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</si>
  <si>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</si>
  <si>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</si>
  <si>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</si>
  <si>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</si>
  <si>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</si>
  <si>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</si>
  <si>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</si>
  <si>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</si>
  <si>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</si>
  <si>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</si>
  <si>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</si>
  <si>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</si>
  <si>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</si>
  <si>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</si>
  <si>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</si>
  <si>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</si>
  <si>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</si>
  <si>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</si>
  <si>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</si>
  <si>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</si>
  <si>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</si>
  <si>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</si>
  <si>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</si>
  <si>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</si>
  <si>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</si>
  <si>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</si>
  <si>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</si>
  <si>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</si>
  <si>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</si>
  <si>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</si>
  <si>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</si>
  <si>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</si>
  <si>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</si>
  <si>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</si>
  <si>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</si>
  <si>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</si>
  <si>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</si>
  <si>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</si>
  <si>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</si>
  <si>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</si>
  <si>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</si>
  <si>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</si>
  <si>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</si>
  <si>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</si>
  <si>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</si>
  <si>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</si>
  <si>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</si>
  <si>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</si>
  <si>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</si>
  <si>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</si>
  <si>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</si>
  <si>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</si>
  <si>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</si>
  <si>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</si>
  <si>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</si>
  <si>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</si>
  <si>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</si>
  <si>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</si>
  <si>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</si>
  <si>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</si>
  <si>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</si>
  <si>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</si>
  <si>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</si>
  <si>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</si>
  <si>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</si>
  <si>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</si>
  <si>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</si>
  <si>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</si>
  <si>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</si>
  <si>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</si>
  <si>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</si>
  <si>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</si>
  <si>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</si>
  <si>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</si>
  <si>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</si>
  <si>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</si>
  <si>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</si>
  <si>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</si>
  <si>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</si>
  <si>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</si>
  <si>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</si>
  <si>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</si>
  <si>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</si>
  <si>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</si>
  <si>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</si>
  <si>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</si>
  <si>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</si>
  <si>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</si>
  <si>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</si>
  <si>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</si>
  <si>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</si>
  <si>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</si>
  <si>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</si>
  <si>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</si>
  <si>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</si>
  <si>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</si>
  <si>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</si>
  <si>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</si>
  <si>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</si>
  <si>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</si>
  <si>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</si>
  <si>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</si>
  <si>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</si>
  <si>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</si>
  <si>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</si>
  <si>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</si>
  <si>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</si>
  <si>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</si>
  <si>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</si>
  <si>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</si>
  <si>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</si>
  <si>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</si>
  <si>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</si>
  <si>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</si>
  <si>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</si>
  <si>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</si>
  <si>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</si>
  <si>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</si>
  <si>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</si>
  <si>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</si>
  <si>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</si>
  <si>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</si>
  <si>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</si>
  <si>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</si>
  <si>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</si>
  <si>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</si>
  <si>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</si>
  <si>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</si>
  <si>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</si>
  <si>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</si>
  <si>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</si>
  <si>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</si>
  <si>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</si>
  <si>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</si>
  <si>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</si>
  <si>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</si>
  <si>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</si>
  <si>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</si>
  <si>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</si>
  <si>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</si>
  <si>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</si>
  <si>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</si>
  <si>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</si>
  <si>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</si>
  <si>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</si>
  <si>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</si>
  <si>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</si>
  <si>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</si>
  <si>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</si>
  <si>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</si>
  <si>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</si>
  <si>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</si>
  <si>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</si>
  <si>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</si>
  <si>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</si>
  <si>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</si>
  <si>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</si>
  <si>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</si>
  <si>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</si>
  <si>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</si>
  <si>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</si>
  <si>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</si>
  <si>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</si>
  <si>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</si>
  <si>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</si>
  <si>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</si>
  <si>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</si>
  <si>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</si>
  <si>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</si>
  <si>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</si>
  <si>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</si>
  <si>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</si>
  <si>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</si>
  <si>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</si>
  <si>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</si>
  <si>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</si>
  <si>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</si>
  <si>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</si>
  <si>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</si>
  <si>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</si>
  <si>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</si>
  <si>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</si>
  <si>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</si>
  <si>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</si>
  <si>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</si>
  <si>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</si>
  <si>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</si>
  <si>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</si>
  <si>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</si>
  <si>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</si>
  <si>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</si>
  <si>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</si>
  <si>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</si>
  <si>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</si>
  <si>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</si>
  <si>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</si>
  <si>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</si>
  <si>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</si>
  <si>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</si>
  <si>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</si>
  <si>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</si>
  <si>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</si>
  <si>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</si>
  <si>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</si>
  <si>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</si>
  <si>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</si>
  <si>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</si>
  <si>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</si>
  <si>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</si>
  <si>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</si>
  <si>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</si>
  <si>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</si>
  <si>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</si>
  <si>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</si>
  <si>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</si>
  <si>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</si>
  <si>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</si>
  <si>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</si>
  <si>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</si>
  <si>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</si>
  <si>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</si>
  <si>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</si>
  <si>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</si>
  <si>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</si>
  <si>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</si>
  <si>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</si>
  <si>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</si>
  <si>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</si>
  <si>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</si>
  <si>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</si>
  <si>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</si>
  <si>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</si>
  <si>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</si>
  <si>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</si>
  <si>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</si>
  <si>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</si>
  <si>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</si>
  <si>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</si>
  <si>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</si>
  <si>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</si>
  <si>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</si>
  <si>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</si>
  <si>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</si>
  <si>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</si>
  <si>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</si>
  <si>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</si>
  <si>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</si>
  <si>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</si>
  <si>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</si>
  <si>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</si>
  <si>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</si>
  <si>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</si>
  <si>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</si>
  <si>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</si>
  <si>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</si>
  <si>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</si>
  <si>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</si>
  <si>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</si>
  <si>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</si>
  <si>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</si>
  <si>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</si>
  <si>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</si>
  <si>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</si>
  <si>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</si>
  <si>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</si>
  <si>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</si>
  <si>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</si>
  <si>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</si>
  <si>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</si>
  <si>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</si>
  <si>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</si>
  <si>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</si>
  <si>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</si>
  <si>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</si>
  <si>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</si>
  <si>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</si>
  <si>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</si>
  <si>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</si>
  <si>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</si>
  <si>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</si>
  <si>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</si>
  <si>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</si>
  <si>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</si>
  <si>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</si>
  <si>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</si>
  <si>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</si>
  <si>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</si>
  <si>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</si>
  <si>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</si>
  <si>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</si>
  <si>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</si>
  <si>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</si>
  <si>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</si>
  <si>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</si>
  <si>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</si>
  <si>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</si>
  <si>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</si>
  <si>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</si>
  <si>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</si>
  <si>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</si>
  <si>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</si>
  <si>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</si>
  <si>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</si>
  <si>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</si>
  <si>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</si>
  <si>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</si>
  <si>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</si>
  <si>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</si>
  <si>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</si>
  <si>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</si>
  <si>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</si>
  <si>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</si>
  <si>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</si>
  <si>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</si>
  <si>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</si>
  <si>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</si>
  <si>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</si>
  <si>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</si>
  <si>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</si>
  <si>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</si>
  <si>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</si>
  <si>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</si>
  <si>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</si>
  <si>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</si>
  <si>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</si>
  <si>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</si>
  <si>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</si>
  <si>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</si>
  <si>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</si>
  <si>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</si>
  <si>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</si>
  <si>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</si>
  <si>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</si>
  <si>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</si>
  <si>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</si>
  <si>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</si>
  <si>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</si>
  <si>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</si>
  <si>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</si>
  <si>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</si>
  <si>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</si>
  <si>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</si>
  <si>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</si>
  <si>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</si>
  <si>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</si>
  <si>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</si>
  <si>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</si>
  <si>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</si>
  <si>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</si>
  <si>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</si>
  <si>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</si>
  <si>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</si>
  <si>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</si>
  <si>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</si>
  <si>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</si>
  <si>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</si>
  <si>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</si>
  <si>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</si>
  <si>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</si>
  <si>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</si>
  <si>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</si>
  <si>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</si>
  <si>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</si>
  <si>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</si>
  <si>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</si>
  <si>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</si>
  <si>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</si>
  <si>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</si>
  <si>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</si>
  <si>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</si>
  <si>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</si>
  <si>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</si>
  <si>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</si>
  <si>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</si>
  <si>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</si>
  <si>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</si>
  <si>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</si>
  <si>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</si>
  <si>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</si>
  <si>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</si>
  <si>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</si>
  <si>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</si>
  <si>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</si>
  <si>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</si>
  <si>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</si>
  <si>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</si>
  <si>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</si>
  <si>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</si>
  <si>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</si>
  <si>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</si>
  <si>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</si>
  <si>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</si>
  <si>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</si>
  <si>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</si>
  <si>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</si>
  <si>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</si>
  <si>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</si>
  <si>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</si>
  <si>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</si>
  <si>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</si>
  <si>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</si>
  <si>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</si>
  <si>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</si>
  <si>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</si>
  <si>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</si>
  <si>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</si>
  <si>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</si>
  <si>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</si>
  <si>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</si>
  <si>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</si>
  <si>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</si>
  <si>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</si>
  <si>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</si>
  <si>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</si>
  <si>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</si>
  <si>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</si>
  <si>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</si>
  <si>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</si>
  <si>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</si>
  <si>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</si>
  <si>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</si>
  <si>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</si>
  <si>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</si>
  <si>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</si>
  <si>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</si>
  <si>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</si>
  <si>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</si>
  <si>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</si>
  <si>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</si>
  <si>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</si>
  <si>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</si>
  <si>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</si>
  <si>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</si>
  <si>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</si>
  <si>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</si>
  <si>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</si>
  <si>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</si>
  <si>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</si>
  <si>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</si>
  <si>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</si>
  <si>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</si>
  <si>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</si>
  <si>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</si>
  <si>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</si>
  <si>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</si>
  <si>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</si>
  <si>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</si>
  <si>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</si>
  <si>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</si>
  <si>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</si>
  <si>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</si>
  <si>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</si>
  <si>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</si>
  <si>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</si>
  <si>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</si>
  <si>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</si>
  <si>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</si>
  <si>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</si>
  <si>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</si>
  <si>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</si>
  <si>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</si>
  <si>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</si>
  <si>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</si>
  <si>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</si>
  <si>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</si>
  <si>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</si>
  <si>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</si>
  <si>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</si>
  <si>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</si>
  <si>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</si>
  <si>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</si>
  <si>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</si>
  <si>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</si>
  <si>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</si>
  <si>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</si>
  <si>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</si>
  <si>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</si>
  <si>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</si>
  <si>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</si>
  <si>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</si>
  <si>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</si>
  <si>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</si>
  <si>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</si>
  <si>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</si>
  <si>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</si>
  <si>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</si>
  <si>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</si>
  <si>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</si>
  <si>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</si>
  <si>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</si>
  <si>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</si>
  <si>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</si>
  <si>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</si>
  <si>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</si>
  <si>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</si>
  <si>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</si>
  <si>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</si>
  <si>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</si>
  <si>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</si>
  <si>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</si>
  <si>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</si>
  <si>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</si>
  <si>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</si>
  <si>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</si>
  <si>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</si>
  <si>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</si>
  <si>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</si>
  <si>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</si>
  <si>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</si>
  <si>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</si>
  <si>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</si>
  <si>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</si>
  <si>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</si>
  <si>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</si>
  <si>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</si>
  <si>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</si>
  <si>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</si>
  <si>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</si>
  <si>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</si>
  <si>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</si>
  <si>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</si>
  <si>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</si>
  <si>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</si>
  <si>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</si>
  <si>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</si>
  <si>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</si>
  <si>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</si>
  <si>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</si>
  <si>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</si>
  <si>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</si>
  <si>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</si>
  <si>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</si>
  <si>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</si>
  <si>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</si>
  <si>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</si>
  <si>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</si>
  <si>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</si>
  <si>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</si>
  <si>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</si>
  <si>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</si>
  <si>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</si>
  <si>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</si>
  <si>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</si>
  <si>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</si>
  <si>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</si>
  <si>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</si>
  <si>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</si>
  <si>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</si>
  <si>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</si>
  <si>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</si>
  <si>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</si>
  <si>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</si>
  <si>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</si>
  <si>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</si>
  <si>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</si>
  <si>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</si>
  <si>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</si>
  <si>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</si>
  <si>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</si>
  <si>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</si>
  <si>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</si>
  <si>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</si>
  <si>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</si>
  <si>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</si>
  <si>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</si>
  <si>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</si>
  <si>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</si>
  <si>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</si>
  <si>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</si>
  <si>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</si>
  <si>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</si>
  <si>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</si>
  <si>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</si>
  <si>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</si>
  <si>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</si>
  <si>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</si>
  <si>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</si>
  <si>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</si>
  <si>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</si>
  <si>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</si>
  <si>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</si>
  <si>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</si>
  <si>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</si>
  <si>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</si>
  <si>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</si>
  <si>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</si>
  <si>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</si>
  <si>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</si>
  <si>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</si>
  <si>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</si>
  <si>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</si>
  <si>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</si>
  <si>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</si>
  <si>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</si>
  <si>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</si>
  <si>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</si>
  <si>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</si>
  <si>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</si>
  <si>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</si>
  <si>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</si>
  <si>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</si>
  <si>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</si>
  <si>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</si>
  <si>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</si>
  <si>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</si>
  <si>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</si>
  <si>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</si>
  <si>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</si>
  <si>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</si>
  <si>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</si>
  <si>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</si>
  <si>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</si>
  <si>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</si>
  <si>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</si>
  <si>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</si>
  <si>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</si>
  <si>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</si>
  <si>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</si>
  <si>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</si>
  <si>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</si>
  <si>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</si>
  <si>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</si>
  <si>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</si>
  <si>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</si>
  <si>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</si>
  <si>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</si>
  <si>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</si>
  <si>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</si>
  <si>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</si>
  <si>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</si>
  <si>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</si>
  <si>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</si>
  <si>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</si>
  <si>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</si>
  <si>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</si>
  <si>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</si>
  <si>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</si>
  <si>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</si>
  <si>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</si>
  <si>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</si>
  <si>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</si>
  <si>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</si>
  <si>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</si>
  <si>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</si>
  <si>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</si>
  <si>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</si>
  <si>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</si>
  <si>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</si>
  <si>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</si>
  <si>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</si>
  <si>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</si>
  <si>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</si>
  <si>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</si>
  <si>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</si>
  <si>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</si>
  <si>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</si>
  <si>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</si>
  <si>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</si>
  <si>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</si>
  <si>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</si>
  <si>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</si>
  <si>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</si>
  <si>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</si>
  <si>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</si>
  <si>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</si>
  <si>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</si>
  <si>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</si>
  <si>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</si>
  <si>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</si>
  <si>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</si>
  <si>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</si>
  <si>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</si>
  <si>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</si>
  <si>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</si>
  <si>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</si>
  <si>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</si>
  <si>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</si>
  <si>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</si>
  <si>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</si>
  <si>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</si>
  <si>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</si>
  <si>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</si>
  <si>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</si>
  <si>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</si>
  <si>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</si>
  <si>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</si>
  <si>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</si>
  <si>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</si>
  <si>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</si>
  <si>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</si>
  <si>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</si>
  <si>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</si>
  <si>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</si>
  <si>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</si>
  <si>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</si>
  <si>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</si>
  <si>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</si>
  <si>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</si>
  <si>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</si>
  <si>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</si>
  <si>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</si>
  <si>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</si>
  <si>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</si>
  <si>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</si>
  <si>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</si>
  <si>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</si>
  <si>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</si>
  <si>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</si>
  <si>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</si>
  <si>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</si>
  <si>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</si>
  <si>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</si>
  <si>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</si>
  <si>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</si>
  <si>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</si>
  <si>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</si>
  <si>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</si>
  <si>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</si>
  <si>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</si>
  <si>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</si>
  <si>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</si>
  <si>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</si>
  <si>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</si>
  <si>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</si>
  <si>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</si>
  <si>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</si>
  <si>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</si>
  <si>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</si>
  <si>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</si>
  <si>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</si>
  <si>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</si>
  <si>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</si>
  <si>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</si>
  <si>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</si>
  <si>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</si>
  <si>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</si>
  <si>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</si>
  <si>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</si>
  <si>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</si>
  <si>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</si>
  <si>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</si>
  <si>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</si>
  <si>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</si>
  <si>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</si>
  <si>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</si>
  <si>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</si>
  <si>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</si>
  <si>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</si>
  <si>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</si>
  <si>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</si>
  <si>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</si>
  <si>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</si>
  <si>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</si>
  <si>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</si>
  <si>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</si>
  <si>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</si>
  <si>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</si>
  <si>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</si>
  <si>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</si>
  <si>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</si>
  <si>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</si>
  <si>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</si>
  <si>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</si>
  <si>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</si>
  <si>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</si>
  <si>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</si>
  <si>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</si>
  <si>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</si>
  <si>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</si>
  <si>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</si>
  <si>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</si>
  <si>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</si>
  <si>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</si>
  <si>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</si>
  <si>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</si>
  <si>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</si>
  <si>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</si>
  <si>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</si>
  <si>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</si>
  <si>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</si>
  <si>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</si>
  <si>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</si>
  <si>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</si>
  <si>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</si>
  <si>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</si>
  <si>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</si>
  <si>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</si>
  <si>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</si>
  <si>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</si>
  <si>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</si>
  <si>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</si>
  <si>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</si>
  <si>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</si>
  <si>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</si>
  <si>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</si>
  <si>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</si>
  <si>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</si>
  <si>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</si>
  <si>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</si>
  <si>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</si>
  <si>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</si>
  <si>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</si>
  <si>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</si>
  <si>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</si>
  <si>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</si>
  <si>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</si>
  <si>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</si>
  <si>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</si>
  <si>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</si>
  <si>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</si>
  <si>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</si>
  <si>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</si>
  <si>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</si>
  <si>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</si>
  <si>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</si>
  <si>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</si>
  <si>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</si>
  <si>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</si>
  <si>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</si>
  <si>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</si>
  <si>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</si>
  <si>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</si>
  <si>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</si>
  <si>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</si>
  <si>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</si>
  <si>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</si>
  <si>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</si>
  <si>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</si>
  <si>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</si>
  <si>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</si>
  <si>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</si>
  <si>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</si>
  <si>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</si>
  <si>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</si>
  <si>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</si>
  <si>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</si>
  <si>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</si>
  <si>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</si>
  <si>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</si>
  <si>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</si>
  <si>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</si>
  <si>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</si>
  <si>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</si>
  <si>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</si>
  <si>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</si>
  <si>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</si>
  <si>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</si>
  <si>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</si>
  <si>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</si>
  <si>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</si>
  <si>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</si>
  <si>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</si>
  <si>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</si>
  <si>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</si>
  <si>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</si>
  <si>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</si>
  <si>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</si>
  <si>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</si>
  <si>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</si>
  <si>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</si>
  <si>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</si>
  <si>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</si>
  <si>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</si>
  <si>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</si>
  <si>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</si>
  <si>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</si>
  <si>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</si>
  <si>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</si>
  <si>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</si>
  <si>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</si>
  <si>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</si>
  <si>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</si>
  <si>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</si>
  <si>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</si>
  <si>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</si>
  <si>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</si>
  <si>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</si>
  <si>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</si>
  <si>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</si>
  <si>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</si>
  <si>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</si>
  <si>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</si>
  <si>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</si>
  <si>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</si>
  <si>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</si>
  <si>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</si>
  <si>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</si>
  <si>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</si>
  <si>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</si>
  <si>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</si>
  <si>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</si>
  <si>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</si>
  <si>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</si>
  <si>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</si>
  <si>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</si>
  <si>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</si>
  <si>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</si>
  <si>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</si>
  <si>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</si>
  <si>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</si>
  <si>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</si>
  <si>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</si>
  <si>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</si>
  <si>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</si>
  <si>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</si>
  <si>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</si>
  <si>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</si>
  <si>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</si>
  <si>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</si>
  <si>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</si>
  <si>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</si>
  <si>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</si>
  <si>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</si>
  <si>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</si>
  <si>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</si>
  <si>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</si>
  <si>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</si>
  <si>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</si>
  <si>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</si>
  <si>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</si>
  <si>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</si>
  <si>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</si>
  <si>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</si>
  <si>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</si>
  <si>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</si>
  <si>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</si>
  <si>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</si>
  <si>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</si>
  <si>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</si>
  <si>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</si>
  <si>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</si>
  <si>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</si>
  <si>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</si>
  <si>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</si>
  <si>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</si>
  <si>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</si>
  <si>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</si>
  <si>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</si>
  <si>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</si>
  <si>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</si>
  <si>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</si>
  <si>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</si>
  <si>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</si>
  <si>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</si>
  <si>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</si>
  <si>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</si>
  <si>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</si>
  <si>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</si>
  <si>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</si>
  <si>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</si>
  <si>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</si>
  <si>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</si>
  <si>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</si>
  <si>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</si>
  <si>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</si>
  <si>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</si>
  <si>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</si>
  <si>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</si>
  <si>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</si>
  <si>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</si>
  <si>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</si>
  <si>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</si>
  <si>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</si>
  <si>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</si>
  <si>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</si>
  <si>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</si>
  <si>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</si>
  <si>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</si>
  <si>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</si>
  <si>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</si>
  <si>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</si>
  <si>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</si>
  <si>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</si>
  <si>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</si>
  <si>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</si>
  <si>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</si>
  <si>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</si>
  <si>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</si>
  <si>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</si>
  <si>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</si>
  <si>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</si>
  <si>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</si>
  <si>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</si>
  <si>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</si>
  <si>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</si>
  <si>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</si>
  <si>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</si>
  <si>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</si>
  <si>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</si>
  <si>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</si>
  <si>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</si>
  <si>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</si>
  <si>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</si>
  <si>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</si>
  <si>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</si>
  <si>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</si>
  <si>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</si>
  <si>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</si>
  <si>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</si>
  <si>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</si>
  <si>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</si>
  <si>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</si>
  <si>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</si>
  <si>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</si>
  <si>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</si>
  <si>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</si>
  <si>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</si>
  <si>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</si>
  <si>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</si>
  <si>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</si>
  <si>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</si>
  <si>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</si>
  <si>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</si>
  <si>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</si>
  <si>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</si>
  <si>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</si>
  <si>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</si>
  <si>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</si>
  <si>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</si>
  <si>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</si>
  <si>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</si>
  <si>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</si>
  <si>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</si>
  <si>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</si>
  <si>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</si>
  <si>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</si>
  <si>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</si>
  <si>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</si>
  <si>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</si>
  <si>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</si>
  <si>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</si>
  <si>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</si>
  <si>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</si>
  <si>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</si>
  <si>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</si>
  <si>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</si>
  <si>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</si>
  <si>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</si>
  <si>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</si>
  <si>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</si>
  <si>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</si>
  <si>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</si>
  <si>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</si>
  <si>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</si>
  <si>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</si>
  <si>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</si>
  <si>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</si>
  <si>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</si>
  <si>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</si>
  <si>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</si>
  <si>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</si>
  <si>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</si>
  <si>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</si>
  <si>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</si>
  <si>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</si>
  <si>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</si>
  <si>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</si>
  <si>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</si>
  <si>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</si>
  <si>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</si>
  <si>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</si>
  <si>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</si>
  <si>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</si>
  <si>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</si>
  <si>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</si>
  <si>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</si>
  <si>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</si>
  <si>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</si>
  <si>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</si>
  <si>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</si>
  <si>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</si>
  <si>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</si>
  <si>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</si>
  <si>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</si>
  <si>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</si>
  <si>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</si>
  <si>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</si>
  <si>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</si>
  <si>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</si>
  <si>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</si>
  <si>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</si>
  <si>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</si>
  <si>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</si>
  <si>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</si>
  <si>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</si>
  <si>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</si>
  <si>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</si>
  <si>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</si>
  <si>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</si>
  <si>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</si>
  <si>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</si>
  <si>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</si>
  <si>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</si>
  <si>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</si>
  <si>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</si>
  <si>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</si>
  <si>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</si>
  <si>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</si>
  <si>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</si>
  <si>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</si>
  <si>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</si>
  <si>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</si>
  <si>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</si>
  <si>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</si>
  <si>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</si>
  <si>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</si>
  <si>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</si>
  <si>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</si>
  <si>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</si>
  <si>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</si>
  <si>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</si>
  <si>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</si>
  <si>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</si>
  <si>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</si>
  <si>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</si>
  <si>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</si>
  <si>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</si>
  <si>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</si>
  <si>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</si>
  <si>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</si>
  <si>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</si>
  <si>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</si>
  <si>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</si>
  <si>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</si>
  <si>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</si>
  <si>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</si>
  <si>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</si>
  <si>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</si>
  <si>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</si>
  <si>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</si>
  <si>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</si>
  <si>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</si>
  <si>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</si>
  <si>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</si>
  <si>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</si>
  <si>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</si>
  <si>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</si>
  <si>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</si>
  <si>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</si>
  <si>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</si>
  <si>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</si>
  <si>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</si>
  <si>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</si>
  <si>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</si>
  <si>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</si>
  <si>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</si>
  <si>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</si>
  <si>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</si>
  <si>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</si>
  <si>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</si>
  <si>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</si>
  <si>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</si>
  <si>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</si>
  <si>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</si>
  <si>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</si>
  <si>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</si>
  <si>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</si>
  <si>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</si>
  <si>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</si>
  <si>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</si>
  <si>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</si>
  <si>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</si>
  <si>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</si>
  <si>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</si>
  <si>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</si>
  <si>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</si>
  <si>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</si>
  <si>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</si>
  <si>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</si>
  <si>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</si>
  <si>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</si>
  <si>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</si>
  <si>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</si>
  <si>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</si>
  <si>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</si>
  <si>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</si>
  <si>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</si>
  <si>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</si>
  <si>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</si>
  <si>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</si>
  <si>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</si>
  <si>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</si>
  <si>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</si>
  <si>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</si>
  <si>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</si>
  <si>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</si>
  <si>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</si>
  <si>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</si>
  <si>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</si>
  <si>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</si>
  <si>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</si>
  <si>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</si>
  <si>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</si>
  <si>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</si>
  <si>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</si>
  <si>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</si>
  <si>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</si>
  <si>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</si>
  <si>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</si>
  <si>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</si>
  <si>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</si>
  <si>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</si>
  <si>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</si>
  <si>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</si>
  <si>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</si>
  <si>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</si>
  <si>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</si>
  <si>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</si>
  <si>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</si>
  <si>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</si>
  <si>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</si>
  <si>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</si>
  <si>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</si>
  <si>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</si>
  <si>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</si>
  <si>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</si>
  <si>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</si>
  <si>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</si>
  <si>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</si>
  <si>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</si>
  <si>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</si>
  <si>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</si>
  <si>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</si>
  <si>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</si>
  <si>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</si>
  <si>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</si>
  <si>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</si>
  <si>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</si>
  <si>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</si>
  <si>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</si>
  <si>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</si>
  <si>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</si>
  <si>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</si>
  <si>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</si>
  <si>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</si>
  <si>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</si>
  <si>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</si>
  <si>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</si>
  <si>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</si>
  <si>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</si>
  <si>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</si>
  <si>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</si>
  <si>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</si>
  <si>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</si>
  <si>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</si>
  <si>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</si>
  <si>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</si>
  <si>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</si>
  <si>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</si>
  <si>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</si>
  <si>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</si>
  <si>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</si>
  <si>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</si>
  <si>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</si>
  <si>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</si>
  <si>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</si>
  <si>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</si>
  <si>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</si>
  <si>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</si>
  <si>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</si>
  <si>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</si>
  <si>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</si>
  <si>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</si>
  <si>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</si>
  <si>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</si>
  <si>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</si>
  <si>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</si>
  <si>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</si>
  <si>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</si>
  <si>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</si>
  <si>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</si>
  <si>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</si>
  <si>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</si>
  <si>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</si>
  <si>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</si>
  <si>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</si>
  <si>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</si>
  <si>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</si>
  <si>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</si>
  <si>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</si>
  <si>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</si>
  <si>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</si>
  <si>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</si>
  <si>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</si>
  <si>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</si>
  <si>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</si>
  <si>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</si>
  <si>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</si>
  <si>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</si>
  <si>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</si>
  <si>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</si>
  <si>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</si>
  <si>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</si>
  <si>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</si>
  <si>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</si>
  <si>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</si>
  <si>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</si>
  <si>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</si>
  <si>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</si>
  <si>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</si>
  <si>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</si>
  <si>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</si>
  <si>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</si>
  <si>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</si>
  <si>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</si>
  <si>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</si>
  <si>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</si>
  <si>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</si>
  <si>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</si>
  <si>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</si>
  <si>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</si>
  <si>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</si>
  <si>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</si>
  <si>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</si>
  <si>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</si>
  <si>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</si>
  <si>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</si>
  <si>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</si>
  <si>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</si>
  <si>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</si>
  <si>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</si>
  <si>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</si>
  <si>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</si>
  <si>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</si>
  <si>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</si>
  <si>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</si>
  <si>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</si>
  <si>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</si>
  <si>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</si>
  <si>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</si>
  <si>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</si>
  <si>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</si>
  <si>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</si>
  <si>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</si>
  <si>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</si>
  <si>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</si>
  <si>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</si>
  <si>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</si>
  <si>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</si>
  <si>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</si>
  <si>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</si>
  <si>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</si>
  <si>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</si>
  <si>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</si>
  <si>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</si>
  <si>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</si>
  <si>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</si>
  <si>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</si>
  <si>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</si>
  <si>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</si>
  <si>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</si>
  <si>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</si>
  <si>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</si>
  <si>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</si>
  <si>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</si>
  <si>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</si>
  <si>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</si>
  <si>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</si>
  <si>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</si>
  <si>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</si>
  <si>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</si>
  <si>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</si>
  <si>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</si>
  <si>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</si>
  <si>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</si>
  <si>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</si>
  <si>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</si>
  <si>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</si>
  <si>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</si>
  <si>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</si>
  <si>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</si>
  <si>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</si>
  <si>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</si>
  <si>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</si>
  <si>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</si>
  <si>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</si>
  <si>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</si>
  <si>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</si>
  <si>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</si>
  <si>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</si>
  <si>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</si>
  <si>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</si>
  <si>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</si>
  <si>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</si>
  <si>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</si>
  <si>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</si>
  <si>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</si>
  <si>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</si>
  <si>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</si>
  <si>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</si>
  <si>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</si>
  <si>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</si>
  <si>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</si>
  <si>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</si>
  <si>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</si>
  <si>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</si>
  <si>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</si>
  <si>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</si>
  <si>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</si>
  <si>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</si>
  <si>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</si>
  <si>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</si>
  <si>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</si>
  <si>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</si>
  <si>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</si>
  <si>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</si>
  <si>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</si>
  <si>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</si>
  <si>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</si>
  <si>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</si>
  <si>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</si>
  <si>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</si>
  <si>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</si>
  <si>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</si>
  <si>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</si>
  <si>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</si>
  <si>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</si>
  <si>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</si>
  <si>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</si>
  <si>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</si>
  <si>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</si>
  <si>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</si>
  <si>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</si>
  <si>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</si>
  <si>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</si>
  <si>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</si>
  <si>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</si>
  <si>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</si>
  <si>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</si>
  <si>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</si>
  <si>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</si>
  <si>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</si>
  <si>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</si>
  <si>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</si>
  <si>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</si>
  <si>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</si>
  <si>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</si>
  <si>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</si>
  <si>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</si>
  <si>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</si>
  <si>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</si>
  <si>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</si>
  <si>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</si>
  <si>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</si>
  <si>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</si>
  <si>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</si>
  <si>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</si>
  <si>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</si>
  <si>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</si>
  <si>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</si>
  <si>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</si>
  <si>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</si>
  <si>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</si>
  <si>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</si>
  <si>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</si>
  <si>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</si>
  <si>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</si>
  <si>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</si>
  <si>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</si>
  <si>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</si>
  <si>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</si>
  <si>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</si>
  <si>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</si>
  <si>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</si>
  <si>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</si>
  <si>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</si>
  <si>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</si>
  <si>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</si>
  <si>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</si>
  <si>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</si>
  <si>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</si>
  <si>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</si>
  <si>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</si>
  <si>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</si>
  <si>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</si>
  <si>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</si>
  <si>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</si>
  <si>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</si>
  <si>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</si>
  <si>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</si>
  <si>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</si>
  <si>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</si>
  <si>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</si>
  <si>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</si>
  <si>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</si>
  <si>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</si>
  <si>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</si>
  <si>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</si>
  <si>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</si>
  <si>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</si>
  <si>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</si>
  <si>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</si>
  <si>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</si>
  <si>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</si>
  <si>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</si>
  <si>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</si>
  <si>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</si>
  <si>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</si>
  <si>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</si>
  <si>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</si>
  <si>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</si>
  <si>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</si>
  <si>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</si>
  <si>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</si>
  <si>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</si>
  <si>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</si>
  <si>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</si>
  <si>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</si>
  <si>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</si>
  <si>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</si>
  <si>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</si>
  <si>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</si>
  <si>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</si>
  <si>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</si>
  <si>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</si>
  <si>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</si>
  <si>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</si>
  <si>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</si>
  <si>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</si>
  <si>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</si>
  <si>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</si>
  <si>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</si>
  <si>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</si>
  <si>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</si>
  <si>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</si>
  <si>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</si>
  <si>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</si>
  <si>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</si>
  <si>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</si>
  <si>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</si>
  <si>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</si>
  <si>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</si>
  <si>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</si>
  <si>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</si>
  <si>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</si>
  <si>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</si>
  <si>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</si>
  <si>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</si>
  <si>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</si>
  <si>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</si>
  <si>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</si>
  <si>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</si>
  <si>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</si>
  <si>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</si>
  <si>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</si>
  <si>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</si>
  <si>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</si>
  <si>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</si>
  <si>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</si>
  <si>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</si>
  <si>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</si>
  <si>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</si>
  <si>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</si>
  <si>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</si>
  <si>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</si>
  <si>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</si>
  <si>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</si>
  <si>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</si>
  <si>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</si>
  <si>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</si>
  <si>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</si>
  <si>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</si>
  <si>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</si>
  <si>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</si>
  <si>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</si>
  <si>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</si>
  <si>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</si>
  <si>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</si>
  <si>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</si>
  <si>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</si>
  <si>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</si>
  <si>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</si>
  <si>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</si>
  <si>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</si>
  <si>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</si>
  <si>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</si>
  <si>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</si>
  <si>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</si>
  <si>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</si>
  <si>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</si>
  <si>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</si>
  <si>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</si>
  <si>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</si>
  <si>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</si>
  <si>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</si>
  <si>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</si>
  <si>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</si>
  <si>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</si>
  <si>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</si>
  <si>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</si>
  <si>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</si>
  <si>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</si>
  <si>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</si>
  <si>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</si>
  <si>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</si>
  <si>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</si>
  <si>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</si>
  <si>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</si>
  <si>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</si>
  <si>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</si>
  <si>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</si>
  <si>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</si>
  <si>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</si>
  <si>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</si>
  <si>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</si>
  <si>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</si>
  <si>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</si>
  <si>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</si>
  <si>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</si>
  <si>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</si>
  <si>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</si>
  <si>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</si>
  <si>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</si>
  <si>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</si>
  <si>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</si>
  <si>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</si>
  <si>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</si>
  <si>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</si>
  <si>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</si>
  <si>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</si>
  <si>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</si>
  <si>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</si>
  <si>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</si>
  <si>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</si>
  <si>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</si>
  <si>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</si>
  <si>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</si>
  <si>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</si>
  <si>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</si>
  <si>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</si>
  <si>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</si>
  <si>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</si>
  <si>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</si>
  <si>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</si>
  <si>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</si>
  <si>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</si>
  <si>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</si>
  <si>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</si>
  <si>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</si>
  <si>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</si>
  <si>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</si>
  <si>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</si>
  <si>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</si>
  <si>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</si>
  <si>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</si>
  <si>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</si>
  <si>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</si>
  <si>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</si>
  <si>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</si>
  <si>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</si>
  <si>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</si>
  <si>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</si>
  <si>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</si>
  <si>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</si>
  <si>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</si>
  <si>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</si>
  <si>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</si>
  <si>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</si>
  <si>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</si>
  <si>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</si>
  <si>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</si>
  <si>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</si>
  <si>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</si>
  <si>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</si>
  <si>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</si>
  <si>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</si>
  <si>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</si>
  <si>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</si>
  <si>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</si>
  <si>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</si>
  <si>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</si>
  <si>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</si>
  <si>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</si>
  <si>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</si>
  <si>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</si>
  <si>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</si>
  <si>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</si>
  <si>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</si>
  <si>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</si>
  <si>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</si>
  <si>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</si>
  <si>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</si>
  <si>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</si>
  <si>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</si>
  <si>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</si>
  <si>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</si>
  <si>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</si>
  <si>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</si>
  <si>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</si>
  <si>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</si>
  <si>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</si>
  <si>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</si>
  <si>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</si>
  <si>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</si>
  <si>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</si>
  <si>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</si>
  <si>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</si>
  <si>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</si>
  <si>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</si>
  <si>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</si>
  <si>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</si>
  <si>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</si>
  <si>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</si>
  <si>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</si>
  <si>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</si>
  <si>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</si>
  <si>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</si>
  <si>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</si>
  <si>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</si>
  <si>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</si>
  <si>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</si>
  <si>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</si>
  <si>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</si>
  <si>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</si>
  <si>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</si>
  <si>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</si>
  <si>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</si>
  <si>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</si>
  <si>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</si>
  <si>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</si>
  <si>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</si>
  <si>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</si>
  <si>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</si>
  <si>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</si>
  <si>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</si>
  <si>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</si>
  <si>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</si>
  <si>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</si>
  <si>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</si>
  <si>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</si>
  <si>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</si>
  <si>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</si>
  <si>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</si>
  <si>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</si>
  <si>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</si>
  <si>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</si>
  <si>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</si>
  <si>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</si>
  <si>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</si>
  <si>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</si>
  <si>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</si>
  <si>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</si>
  <si>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</si>
  <si>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</si>
  <si>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</si>
  <si>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</si>
  <si>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</si>
  <si>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</si>
  <si>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</si>
  <si>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</si>
  <si>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</si>
  <si>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</si>
  <si>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</si>
  <si>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</si>
  <si>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</si>
  <si>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</si>
  <si>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</si>
  <si>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</si>
  <si>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</si>
  <si>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</si>
  <si>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</si>
  <si>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</si>
  <si>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</si>
  <si>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</si>
  <si>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</si>
  <si>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</si>
  <si>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</si>
  <si>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</si>
  <si>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</si>
  <si>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</si>
  <si>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</si>
  <si>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</si>
  <si>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</si>
  <si>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</si>
  <si>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</si>
  <si>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</si>
  <si>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</si>
  <si>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</si>
  <si>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</si>
  <si>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</si>
  <si>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</si>
  <si>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</si>
  <si>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</si>
  <si>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</si>
  <si>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</si>
  <si>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</si>
  <si>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</si>
  <si>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</si>
  <si>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</si>
  <si>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</si>
  <si>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</si>
  <si>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</si>
  <si>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</si>
  <si>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</si>
  <si>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</si>
  <si>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</si>
  <si>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</si>
  <si>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</si>
  <si>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</si>
  <si>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</si>
  <si>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</si>
  <si>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</si>
  <si>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</si>
  <si>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</si>
  <si>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</si>
  <si>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</si>
  <si>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</si>
  <si>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</si>
  <si>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</si>
  <si>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</si>
  <si>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</si>
  <si>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</si>
  <si>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</si>
  <si>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</si>
  <si>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</si>
  <si>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</si>
  <si>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</si>
  <si>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</si>
  <si>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</si>
  <si>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</si>
  <si>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</si>
  <si>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</si>
  <si>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</si>
  <si>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</si>
  <si>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</si>
  <si>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</si>
  <si>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</si>
  <si>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</si>
  <si>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</si>
  <si>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</si>
  <si>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</si>
  <si>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</si>
  <si>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</si>
  <si>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</si>
  <si>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</si>
  <si>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</si>
  <si>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</si>
  <si>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</si>
  <si>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</si>
  <si>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</si>
  <si>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</si>
  <si>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</si>
  <si>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</si>
  <si>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</si>
  <si>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</si>
  <si>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</si>
  <si>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</si>
  <si>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</si>
  <si>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</si>
  <si>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</si>
  <si>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</si>
  <si>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</si>
  <si>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</si>
  <si>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</si>
  <si>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</si>
  <si>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</si>
  <si>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</si>
  <si>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</si>
  <si>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</si>
  <si>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</si>
  <si>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</si>
  <si>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</si>
  <si>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</si>
  <si>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</si>
  <si>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</si>
  <si>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</si>
  <si>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</si>
  <si>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</si>
  <si>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</si>
  <si>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</si>
  <si>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</si>
  <si>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</si>
  <si>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</si>
  <si>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</si>
  <si>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</si>
  <si>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</si>
  <si>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</si>
  <si>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</si>
  <si>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</si>
  <si>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</si>
  <si>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</si>
  <si>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</si>
  <si>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</si>
  <si>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</si>
  <si>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</si>
  <si>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</si>
  <si>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</si>
  <si>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</si>
  <si>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</si>
  <si>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</si>
  <si>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</si>
  <si>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</si>
  <si>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</si>
  <si>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</si>
  <si>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</si>
  <si>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</si>
  <si>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</si>
  <si>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</si>
  <si>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</si>
  <si>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</si>
  <si>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</si>
  <si>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</si>
  <si>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</si>
  <si>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</si>
  <si>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</si>
  <si>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</si>
  <si>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</si>
  <si>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</si>
  <si>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</si>
  <si>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</si>
  <si>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</si>
  <si>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</si>
  <si>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</si>
  <si>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</si>
  <si>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</si>
  <si>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</si>
  <si>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</si>
  <si>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</si>
  <si>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</si>
  <si>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</si>
  <si>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</si>
  <si>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</si>
  <si>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</si>
  <si>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</si>
  <si>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</si>
  <si>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</si>
  <si>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</si>
  <si>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</si>
  <si>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</si>
  <si>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</si>
  <si>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</si>
  <si>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</si>
  <si>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</si>
  <si>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</si>
  <si>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</si>
  <si>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</si>
  <si>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</si>
  <si>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</si>
  <si>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</si>
  <si>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</si>
  <si>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</si>
  <si>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</si>
  <si>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</si>
  <si>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</si>
  <si>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</si>
  <si>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</si>
  <si>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</si>
  <si>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</si>
  <si>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</si>
  <si>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</si>
  <si>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</si>
  <si>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</si>
  <si>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</si>
  <si>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</si>
  <si>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</si>
  <si>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</si>
  <si>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</si>
  <si>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</si>
  <si>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</si>
  <si>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</si>
  <si>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</si>
  <si>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</si>
  <si>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</si>
  <si>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</si>
  <si>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</si>
  <si>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</si>
  <si>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</si>
  <si>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</si>
  <si>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</si>
  <si>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</si>
  <si>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</si>
  <si>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</si>
  <si>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</si>
  <si>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</si>
  <si>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</si>
  <si>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</si>
  <si>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</si>
  <si>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</si>
  <si>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</si>
  <si>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</si>
  <si>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</si>
  <si>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</si>
  <si>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</si>
  <si>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</si>
  <si>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</si>
  <si>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</si>
  <si>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</si>
  <si>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</si>
  <si>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</si>
  <si>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</si>
  <si>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</si>
  <si>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</si>
  <si>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</si>
  <si>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</si>
  <si>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</si>
  <si>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</si>
  <si>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</si>
  <si>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</si>
  <si>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</si>
  <si>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</si>
  <si>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</si>
  <si>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</si>
  <si>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</si>
  <si>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</si>
  <si>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</si>
  <si>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</si>
  <si>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</si>
  <si>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</si>
  <si>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</si>
  <si>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</si>
  <si>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</si>
  <si>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</si>
  <si>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</si>
  <si>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</si>
  <si>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</si>
  <si>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</si>
  <si>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</si>
  <si>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</si>
  <si>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</si>
  <si>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</si>
  <si>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</si>
  <si>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</si>
  <si>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</si>
  <si>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</si>
  <si>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</si>
  <si>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</si>
  <si>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</si>
  <si>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</si>
  <si>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</si>
  <si>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</si>
  <si>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</si>
  <si>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</si>
  <si>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</si>
  <si>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</si>
  <si>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</si>
  <si>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</si>
  <si>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</si>
  <si>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</si>
  <si>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</si>
  <si>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</si>
  <si>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</si>
  <si>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</si>
  <si>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</si>
  <si>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</si>
  <si>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</si>
  <si>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</si>
  <si>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</si>
  <si>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</si>
  <si>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</si>
  <si>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</si>
  <si>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</si>
  <si>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</si>
  <si>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</si>
  <si>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</si>
  <si>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</si>
  <si>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</si>
  <si>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</si>
  <si>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</si>
  <si>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</si>
  <si>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</si>
  <si>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</si>
  <si>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</si>
  <si>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</si>
  <si>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</si>
  <si>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</si>
  <si>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</si>
  <si>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</si>
  <si>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</si>
  <si>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</si>
  <si>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</si>
  <si>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</si>
  <si>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</si>
  <si>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</si>
  <si>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</si>
  <si>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</si>
  <si>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</si>
  <si>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</si>
  <si>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</si>
  <si>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</si>
  <si>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</si>
  <si>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</si>
  <si>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</si>
  <si>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</si>
  <si>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</si>
  <si>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</si>
  <si>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</si>
  <si>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</si>
  <si>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</si>
  <si>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</si>
  <si>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</si>
  <si>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</si>
  <si>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</si>
  <si>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</si>
  <si>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</si>
  <si>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</si>
  <si>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</si>
  <si>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</si>
  <si>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</si>
  <si>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</si>
  <si>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</si>
  <si>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</si>
  <si>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</si>
  <si>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</si>
  <si>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</si>
  <si>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</si>
  <si>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</si>
  <si>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</si>
  <si>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</si>
  <si>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</si>
  <si>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</si>
  <si>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</si>
  <si>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</si>
  <si>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</si>
  <si>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</si>
  <si>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</si>
  <si>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</si>
  <si>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</si>
  <si>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</si>
  <si>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</si>
  <si>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</si>
  <si>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</si>
  <si>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</si>
  <si>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</si>
  <si>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</si>
  <si>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</si>
  <si>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</si>
  <si>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</si>
  <si>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</si>
  <si>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</si>
  <si>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</si>
  <si>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</si>
  <si>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</si>
  <si>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</si>
  <si>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</si>
  <si>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</si>
  <si>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</si>
  <si>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</si>
  <si>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</si>
  <si>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</si>
  <si>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</si>
  <si>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</si>
  <si>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</si>
  <si>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</si>
  <si>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</si>
  <si>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</si>
  <si>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</si>
  <si>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</si>
  <si>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</si>
  <si>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</si>
  <si>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</si>
  <si>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</si>
  <si>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</si>
  <si>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</si>
  <si>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</si>
  <si>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</si>
  <si>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</si>
  <si>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</si>
  <si>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</si>
  <si>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</si>
  <si>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</si>
  <si>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</si>
  <si>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</si>
  <si>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</si>
  <si>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</si>
  <si>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</si>
  <si>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</si>
  <si>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</si>
  <si>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</si>
  <si>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</si>
  <si>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</si>
  <si>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</si>
  <si>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</si>
  <si>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</si>
  <si>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</si>
  <si>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</si>
  <si>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</si>
  <si>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</si>
  <si>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</si>
  <si>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</si>
  <si>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</si>
  <si>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</si>
  <si>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</si>
  <si>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</si>
  <si>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</si>
  <si>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</si>
  <si>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</si>
  <si>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</si>
  <si>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</si>
  <si>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</si>
  <si>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</si>
  <si>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</si>
  <si>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</si>
  <si>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</si>
  <si>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</si>
  <si>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</si>
  <si>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</si>
  <si>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</si>
  <si>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</si>
  <si>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</si>
  <si>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</si>
  <si>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</si>
  <si>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</si>
  <si>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</si>
  <si>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</si>
  <si>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</si>
  <si>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</si>
  <si>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</si>
  <si>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</si>
  <si>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</si>
  <si>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</si>
  <si>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</si>
  <si>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</si>
  <si>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</si>
  <si>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</si>
  <si>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</si>
  <si>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</si>
  <si>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</si>
  <si>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</si>
  <si>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</si>
  <si>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</si>
  <si>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</si>
  <si>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</si>
  <si>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</si>
  <si>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</si>
  <si>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</si>
  <si>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</si>
  <si>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</si>
  <si>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</si>
  <si>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</si>
  <si>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</si>
  <si>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</si>
  <si>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</si>
  <si>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</si>
  <si>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</si>
  <si>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</si>
  <si>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</si>
  <si>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</si>
  <si>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</si>
  <si>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</si>
  <si>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</si>
  <si>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</si>
  <si>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</si>
  <si>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</si>
  <si>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</si>
  <si>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</si>
  <si>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</si>
  <si>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</si>
  <si>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</si>
  <si>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</si>
  <si>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</si>
  <si>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</si>
  <si>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</si>
  <si>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</si>
  <si>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</si>
  <si>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</si>
  <si>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</si>
  <si>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</si>
  <si>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</si>
  <si>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</si>
  <si>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</si>
  <si>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</si>
  <si>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</si>
  <si>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</si>
  <si>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</si>
  <si>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</si>
  <si>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</si>
  <si>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</si>
  <si>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</si>
  <si>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</si>
  <si>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</si>
  <si>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</si>
  <si>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</si>
  <si>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</si>
  <si>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</si>
  <si>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</si>
  <si>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</si>
  <si>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</si>
  <si>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</si>
  <si>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</si>
  <si>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</si>
  <si>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</si>
  <si>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</si>
  <si>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</si>
  <si>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</si>
  <si>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</si>
  <si>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</si>
  <si>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</si>
  <si>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</si>
  <si>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</si>
  <si>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</si>
  <si>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</si>
  <si>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</si>
  <si>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</si>
  <si>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</si>
  <si>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</si>
  <si>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</si>
  <si>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</si>
  <si>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</si>
  <si>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</si>
  <si>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</si>
  <si>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</si>
  <si>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</si>
  <si>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</si>
  <si>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</si>
  <si>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</si>
  <si>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</si>
  <si>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</si>
  <si>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</si>
  <si>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</si>
  <si>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</si>
  <si>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</si>
  <si>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</si>
  <si>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</si>
  <si>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</si>
  <si>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</si>
  <si>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</si>
  <si>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</si>
  <si>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</si>
  <si>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</si>
  <si>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</si>
  <si>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</si>
  <si>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</si>
  <si>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</si>
  <si>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</si>
  <si>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</si>
  <si>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</si>
  <si>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</si>
  <si>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</si>
  <si>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</si>
  <si>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</si>
  <si>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</si>
  <si>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</si>
  <si>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</si>
  <si>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</si>
  <si>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</si>
  <si>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</si>
  <si>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</si>
  <si>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</si>
  <si>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</si>
  <si>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</si>
  <si>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</si>
  <si>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</si>
  <si>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</si>
  <si>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</si>
  <si>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</si>
  <si>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</si>
  <si>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</si>
  <si>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</si>
  <si>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</si>
  <si>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</si>
  <si>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</si>
  <si>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</si>
  <si>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</si>
  <si>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</si>
  <si>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</si>
  <si>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</si>
  <si>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</si>
  <si>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</si>
  <si>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</si>
  <si>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</si>
  <si>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</si>
  <si>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</si>
  <si>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</si>
  <si>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</si>
  <si>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</si>
  <si>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</si>
  <si>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</si>
  <si>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</si>
  <si>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</si>
  <si>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</si>
  <si>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</si>
  <si>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</si>
  <si>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</si>
  <si>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</si>
  <si>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</si>
  <si>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</si>
  <si>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</si>
  <si>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</si>
  <si>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</si>
  <si>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</si>
  <si>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</si>
  <si>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</si>
  <si>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</si>
  <si>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</si>
  <si>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</si>
  <si>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</si>
  <si>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</si>
  <si>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</si>
  <si>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</si>
  <si>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</si>
  <si>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</si>
  <si>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</si>
  <si>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</si>
  <si>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</si>
  <si>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</si>
  <si>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</si>
  <si>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</si>
  <si>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</si>
  <si>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</si>
  <si>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</si>
  <si>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</si>
  <si>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</si>
  <si>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</si>
  <si>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</si>
  <si>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</si>
  <si>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</si>
  <si>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</si>
  <si>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</si>
  <si>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</si>
  <si>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</si>
  <si>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</si>
  <si>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</si>
  <si>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</si>
  <si>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</si>
  <si>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</si>
  <si>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</si>
  <si>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</si>
  <si>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</si>
  <si>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</si>
  <si>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</si>
  <si>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</si>
  <si>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</si>
  <si>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</si>
  <si>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</si>
  <si>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</si>
  <si>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</si>
  <si>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</si>
  <si>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</si>
  <si>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</si>
  <si>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</si>
  <si>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</si>
  <si>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</si>
  <si>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</si>
  <si>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</si>
  <si>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</si>
  <si>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</si>
  <si>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</si>
  <si>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</si>
  <si>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</si>
  <si>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</si>
  <si>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</si>
  <si>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</si>
  <si>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</si>
  <si>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</si>
  <si>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</si>
  <si>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</si>
  <si>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</si>
  <si>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</si>
  <si>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</si>
  <si>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</si>
  <si>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</si>
  <si>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</si>
  <si>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</si>
  <si>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</si>
  <si>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</si>
  <si>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</si>
  <si>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</si>
  <si>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</si>
  <si>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</si>
  <si>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</si>
  <si>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</si>
  <si>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</si>
  <si>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</si>
  <si>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</si>
  <si>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</si>
  <si>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</si>
  <si>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</si>
  <si>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</si>
  <si>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</si>
  <si>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</si>
  <si>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</si>
  <si>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</si>
  <si>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</si>
  <si>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</si>
  <si>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</si>
  <si>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</si>
  <si>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</si>
  <si>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</si>
  <si>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</si>
  <si>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</si>
  <si>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</si>
  <si>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</si>
  <si>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</si>
  <si>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</si>
  <si>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</si>
  <si>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</si>
  <si>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</si>
  <si>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</si>
  <si>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</si>
  <si>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</si>
  <si>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</si>
  <si>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</si>
  <si>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</si>
  <si>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</si>
  <si>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</si>
  <si>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</si>
  <si>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</si>
  <si>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</si>
  <si>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</si>
  <si>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</si>
  <si>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</si>
  <si>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</si>
  <si>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</si>
  <si>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</si>
  <si>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</si>
  <si>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</si>
  <si>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</si>
  <si>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</si>
  <si>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</si>
  <si>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</si>
  <si>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</si>
  <si>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</si>
  <si>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</si>
  <si>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</si>
  <si>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</si>
  <si>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</si>
  <si>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</si>
  <si>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</si>
  <si>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</si>
  <si>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</si>
  <si>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</si>
  <si>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</si>
  <si>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</si>
  <si>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</si>
  <si>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</si>
  <si>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</si>
  <si>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</si>
  <si>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</si>
  <si>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</si>
  <si>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</si>
  <si>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</si>
  <si>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</si>
  <si>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</si>
  <si>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</si>
  <si>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</si>
  <si>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</si>
  <si>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</si>
  <si>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</si>
  <si>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</si>
  <si>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</si>
  <si>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</si>
  <si>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</si>
  <si>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</si>
  <si>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</si>
  <si>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</si>
  <si>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</si>
  <si>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</si>
  <si>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</si>
  <si>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</si>
  <si>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</si>
  <si>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</si>
  <si>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</si>
  <si>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</si>
  <si>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</si>
  <si>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</si>
  <si>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</si>
  <si>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</si>
  <si>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</si>
  <si>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</si>
  <si>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</si>
  <si>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</si>
  <si>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</si>
  <si>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</si>
  <si>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</si>
  <si>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</si>
  <si>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</si>
  <si>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</si>
  <si>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</si>
  <si>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</si>
  <si>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</si>
  <si>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</si>
  <si>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</si>
  <si>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</si>
  <si>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</si>
  <si>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</si>
  <si>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</si>
  <si>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</si>
  <si>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</si>
  <si>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</si>
  <si>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</si>
  <si>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</si>
  <si>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</si>
  <si>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</si>
  <si>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</si>
  <si>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</si>
  <si>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</si>
  <si>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</si>
  <si>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</si>
  <si>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</si>
  <si>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</si>
  <si>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</si>
  <si>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</si>
  <si>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</si>
  <si>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</si>
  <si>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</si>
  <si>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</si>
  <si>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</si>
  <si>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</si>
  <si>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</si>
  <si>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</si>
  <si>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</si>
  <si>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</si>
  <si>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</si>
  <si>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</si>
  <si>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</si>
  <si>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</si>
  <si>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</si>
  <si>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</si>
  <si>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</si>
  <si>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</si>
  <si>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</si>
  <si>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</si>
  <si>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</si>
  <si>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</si>
  <si>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</si>
  <si>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</si>
  <si>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</si>
  <si>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</si>
  <si>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</si>
  <si>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</si>
  <si>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</si>
  <si>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</si>
  <si>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</si>
  <si>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</si>
  <si>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</si>
  <si>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</si>
  <si>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</si>
  <si>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</si>
  <si>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</si>
  <si>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</si>
  <si>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</si>
  <si>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</si>
  <si>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</si>
  <si>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</si>
  <si>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</si>
  <si>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</si>
  <si>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</si>
  <si>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</si>
  <si>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</si>
  <si>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</si>
  <si>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</si>
  <si>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</si>
  <si>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</si>
  <si>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</si>
  <si>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</si>
  <si>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</si>
  <si>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</si>
  <si>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</si>
  <si>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</si>
  <si>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</si>
  <si>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</si>
  <si>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</si>
  <si>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</si>
  <si>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</si>
  <si>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</si>
  <si>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</si>
  <si>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</si>
  <si>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</si>
  <si>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</si>
  <si>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</si>
  <si>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</si>
  <si>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</si>
  <si>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</si>
  <si>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</si>
  <si>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</si>
  <si>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</si>
  <si>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</si>
  <si>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</si>
  <si>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</si>
  <si>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</si>
  <si>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</si>
  <si>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</si>
  <si>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</si>
  <si>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</si>
  <si>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</si>
  <si>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</si>
  <si>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</si>
  <si>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</si>
  <si>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</si>
  <si>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</si>
  <si>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</si>
  <si>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</si>
  <si>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</si>
  <si>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</si>
  <si>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</si>
  <si>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</si>
  <si>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</si>
  <si>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</si>
  <si>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</si>
  <si>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</si>
  <si>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</si>
  <si>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</si>
  <si>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</si>
  <si>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</si>
  <si>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</si>
  <si>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</si>
  <si>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</si>
  <si>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</si>
  <si>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</si>
  <si>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</si>
  <si>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</si>
  <si>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</si>
  <si>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</si>
  <si>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</si>
  <si>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</si>
  <si>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</si>
  <si>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</si>
  <si>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</si>
  <si>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</si>
  <si>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</si>
  <si>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</si>
  <si>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</si>
  <si>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</si>
  <si>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</si>
  <si>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</si>
  <si>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</si>
  <si>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</si>
  <si>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</si>
  <si>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</si>
  <si>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</si>
  <si>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</si>
  <si>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</si>
  <si>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</si>
  <si>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</si>
  <si>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</si>
  <si>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</si>
  <si>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</si>
  <si>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</si>
  <si>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</si>
  <si>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</si>
  <si>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</si>
  <si>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</si>
  <si>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</si>
  <si>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</si>
  <si>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</si>
  <si>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</si>
  <si>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</si>
  <si>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</si>
  <si>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</si>
  <si>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</si>
  <si>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</si>
  <si>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</si>
  <si>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</si>
  <si>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</si>
  <si>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</si>
  <si>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</si>
  <si>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</si>
  <si>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</si>
  <si>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</si>
  <si>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</si>
  <si>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</si>
  <si>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</si>
  <si>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</si>
  <si>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</si>
  <si>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</si>
  <si>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</si>
  <si>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</si>
  <si>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</si>
  <si>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</si>
  <si>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</si>
  <si>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</si>
  <si>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</si>
  <si>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</si>
  <si>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</si>
  <si>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</si>
  <si>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</si>
  <si>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</si>
  <si>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</si>
  <si>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</si>
  <si>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</si>
  <si>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</si>
  <si>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</si>
  <si>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</si>
  <si>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</si>
  <si>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</si>
  <si>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</si>
  <si>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</si>
  <si>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</si>
  <si>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</si>
  <si>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</si>
  <si>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</si>
  <si>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</si>
  <si>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</si>
  <si>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</si>
  <si>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</si>
  <si>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</si>
  <si>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</si>
  <si>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</si>
  <si>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</si>
  <si>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</si>
  <si>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</si>
  <si>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</si>
  <si>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</si>
  <si>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</si>
  <si>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</si>
  <si>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</si>
  <si>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</si>
  <si>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</si>
  <si>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</si>
  <si>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</si>
  <si>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</si>
  <si>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</si>
  <si>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</si>
  <si>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</si>
  <si>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</si>
  <si>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</si>
  <si>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</si>
  <si>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</si>
  <si>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</si>
  <si>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</si>
  <si>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</si>
  <si>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</si>
  <si>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</si>
  <si>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</si>
  <si>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</si>
  <si>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</si>
  <si>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</si>
  <si>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</si>
  <si>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</si>
  <si>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</si>
  <si>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</si>
  <si>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</si>
  <si>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</si>
  <si>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</si>
  <si>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</si>
  <si>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</si>
  <si>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</si>
  <si>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</si>
  <si>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</si>
  <si>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</si>
  <si>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</si>
  <si>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</si>
  <si>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</si>
  <si>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</si>
  <si>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</si>
  <si>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</si>
  <si>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</si>
  <si>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</si>
  <si>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</si>
  <si>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</si>
  <si>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</si>
  <si>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</si>
  <si>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</si>
  <si>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</si>
  <si>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</si>
  <si>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</si>
  <si>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</si>
  <si>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</si>
  <si>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</si>
  <si>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</si>
  <si>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</si>
  <si>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</si>
  <si>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</si>
  <si>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</si>
  <si>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</si>
  <si>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</si>
  <si>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</si>
  <si>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</si>
  <si>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</si>
  <si>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</si>
  <si>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</si>
  <si>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</si>
  <si>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</si>
  <si>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</si>
  <si>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</si>
  <si>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</si>
  <si>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</si>
  <si>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</si>
  <si>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</si>
  <si>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</si>
  <si>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</si>
  <si>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</si>
  <si>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</si>
  <si>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</si>
  <si>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</si>
  <si>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</si>
  <si>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</si>
  <si>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</si>
  <si>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</si>
  <si>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</si>
  <si>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</si>
  <si>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</si>
  <si>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</si>
  <si>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</si>
  <si>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</si>
  <si>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</si>
  <si>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</si>
  <si>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</si>
  <si>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</si>
  <si>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</si>
  <si>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</si>
  <si>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</si>
  <si>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</si>
  <si>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</si>
  <si>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</si>
  <si>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</si>
  <si>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</si>
  <si>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</si>
  <si>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</si>
  <si>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</si>
  <si>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</si>
  <si>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</si>
  <si>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</si>
  <si>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</si>
  <si>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</si>
  <si>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</si>
  <si>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</si>
  <si>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</si>
  <si>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</si>
  <si>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</si>
  <si>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</si>
  <si>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</si>
  <si>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</si>
  <si>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</si>
  <si>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</si>
  <si>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</si>
  <si>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</si>
  <si>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</si>
  <si>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</si>
  <si>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</si>
  <si>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</si>
  <si>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</si>
  <si>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</si>
  <si>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</si>
  <si>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</si>
  <si>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</si>
  <si>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</si>
  <si>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</si>
  <si>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</si>
  <si>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</si>
  <si>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</si>
  <si>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</si>
  <si>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</si>
  <si>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</si>
  <si>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</si>
  <si>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</si>
  <si>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</si>
  <si>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</si>
  <si>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</si>
  <si>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</si>
  <si>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</si>
  <si>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</si>
  <si>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</si>
  <si>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</si>
  <si>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</si>
  <si>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</si>
  <si>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</si>
  <si>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</si>
  <si>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</si>
  <si>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</si>
  <si>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</si>
  <si>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</si>
  <si>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</si>
  <si>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</si>
  <si>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</si>
  <si>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</si>
  <si>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</si>
  <si>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</si>
  <si>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</si>
  <si>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</si>
  <si>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</si>
  <si>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</si>
  <si>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</si>
  <si>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</si>
  <si>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</si>
  <si>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</si>
  <si>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</si>
  <si>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</si>
  <si>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</si>
  <si>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</si>
  <si>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</si>
  <si>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</si>
  <si>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</si>
  <si>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</si>
  <si>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</si>
  <si>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</si>
  <si>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</si>
  <si>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</si>
  <si>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</si>
  <si>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</si>
  <si>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</si>
  <si>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</si>
  <si>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</si>
  <si>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</si>
  <si>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</si>
  <si>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</si>
  <si>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</si>
  <si>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</si>
  <si>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</si>
  <si>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</si>
  <si>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</si>
  <si>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</si>
  <si>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</si>
  <si>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</si>
  <si>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</si>
  <si>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</si>
  <si>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</si>
  <si>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</si>
  <si>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</si>
  <si>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</si>
  <si>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</si>
  <si>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</si>
  <si>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</si>
  <si>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</si>
  <si>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</si>
  <si>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</si>
  <si>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</si>
  <si>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</si>
  <si>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</si>
  <si>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</si>
  <si>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</si>
  <si>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</si>
  <si>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</si>
  <si>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</si>
  <si>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</si>
  <si>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</si>
  <si>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</si>
  <si>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</si>
  <si>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</si>
  <si>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</si>
  <si>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</si>
  <si>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</si>
  <si>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</si>
  <si>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</si>
  <si>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</si>
  <si>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</si>
  <si>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</si>
  <si>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</si>
  <si>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</si>
  <si>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</si>
  <si>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</si>
  <si>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</si>
  <si>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</si>
  <si>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</si>
  <si>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</si>
  <si>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</si>
  <si>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</si>
  <si>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</si>
  <si>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</si>
  <si>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</si>
  <si>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</si>
  <si>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</si>
  <si>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</si>
  <si>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</si>
  <si>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</si>
  <si>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</si>
  <si>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</si>
  <si>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</si>
  <si>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</si>
  <si>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</si>
  <si>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</si>
  <si>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</si>
  <si>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</si>
  <si>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</si>
  <si>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</si>
  <si>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</si>
  <si>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</si>
  <si>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</si>
  <si>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</si>
  <si>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</si>
  <si>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</si>
  <si>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</si>
  <si>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</si>
  <si>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</si>
  <si>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</si>
  <si>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</si>
  <si>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</si>
  <si>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</si>
  <si>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</si>
  <si>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</si>
  <si>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</si>
  <si>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</si>
  <si>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</si>
  <si>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</si>
  <si>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</si>
  <si>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</si>
  <si>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</si>
  <si>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</si>
  <si>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</si>
  <si>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</si>
  <si>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</si>
  <si>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</si>
  <si>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</si>
  <si>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</si>
  <si>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</si>
  <si>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</si>
  <si>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</si>
  <si>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</si>
  <si>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</si>
  <si>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</si>
  <si>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</si>
  <si>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</si>
  <si>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</si>
  <si>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</si>
  <si>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</si>
  <si>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</si>
  <si>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</si>
  <si>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</si>
  <si>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</si>
  <si>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</si>
  <si>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</si>
  <si>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</si>
  <si>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</si>
  <si>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</si>
  <si>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</si>
  <si>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</si>
  <si>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</si>
  <si>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</si>
  <si>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</si>
  <si>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</si>
  <si>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</si>
  <si>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</si>
  <si>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</si>
  <si>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</si>
  <si>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</si>
  <si>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</si>
  <si>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</si>
  <si>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</si>
  <si>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</si>
  <si>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</si>
  <si>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</si>
  <si>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</si>
  <si>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</si>
  <si>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</si>
  <si>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</si>
  <si>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</si>
  <si>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</si>
  <si>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</si>
  <si>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</si>
  <si>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</si>
  <si>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</si>
  <si>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</si>
  <si>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</si>
  <si>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</si>
  <si>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</si>
  <si>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</si>
  <si>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</si>
  <si>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</si>
  <si>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</si>
  <si>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</si>
  <si>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</si>
  <si>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</si>
  <si>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</si>
  <si>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</si>
  <si>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</si>
  <si>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</si>
  <si>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</si>
  <si>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</si>
  <si>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</si>
  <si>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</si>
  <si>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</si>
  <si>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</si>
  <si>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</si>
  <si>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</si>
  <si>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</si>
  <si>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</si>
  <si>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</si>
  <si>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</si>
  <si>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</si>
  <si>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</si>
  <si>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</si>
  <si>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</si>
  <si>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</si>
  <si>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</si>
  <si>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</si>
  <si>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</si>
  <si>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</si>
  <si>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</si>
  <si>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</si>
  <si>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</si>
  <si>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</si>
  <si>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</si>
  <si>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</si>
  <si>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</si>
  <si>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</si>
  <si>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</si>
  <si>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</si>
  <si>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</si>
  <si>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</si>
  <si>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</si>
  <si>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</si>
  <si>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</si>
  <si>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</si>
  <si>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</si>
  <si>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</si>
  <si>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</si>
  <si>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</si>
  <si>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</si>
  <si>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</si>
  <si>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</si>
  <si>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</si>
  <si>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</si>
  <si>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</si>
  <si>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</si>
  <si>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</si>
  <si>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</si>
  <si>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</si>
  <si>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</si>
  <si>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</si>
  <si>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</si>
  <si>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</si>
  <si>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</si>
  <si>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</si>
  <si>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</si>
  <si>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</si>
  <si>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</si>
  <si>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</si>
  <si>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</si>
  <si>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</si>
  <si>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</si>
  <si>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</si>
  <si>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</si>
  <si>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</si>
  <si>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</si>
  <si>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</si>
  <si>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</si>
  <si>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</si>
  <si>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</si>
  <si>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</si>
  <si>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</si>
  <si>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</si>
  <si>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</si>
  <si>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</si>
  <si>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</si>
  <si>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</si>
  <si>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</si>
  <si>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</si>
  <si>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</si>
  <si>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</si>
  <si>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</si>
  <si>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</si>
  <si>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</si>
  <si>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</si>
  <si>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</si>
  <si>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</si>
  <si>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</si>
  <si>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</si>
  <si>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</si>
  <si>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</si>
  <si>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</si>
  <si>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</si>
  <si>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</si>
  <si>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</si>
  <si>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</si>
  <si>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</si>
  <si>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</si>
  <si>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</si>
  <si>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</si>
  <si>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</si>
  <si>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</si>
  <si>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</si>
  <si>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</si>
  <si>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</si>
  <si>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</si>
  <si>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</si>
  <si>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</si>
  <si>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</si>
  <si>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</si>
  <si>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</si>
  <si>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</si>
  <si>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</si>
  <si>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</si>
  <si>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</si>
  <si>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</si>
  <si>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</si>
  <si>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</si>
  <si>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</si>
  <si>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</si>
  <si>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</si>
  <si>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</si>
  <si>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</si>
  <si>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</si>
  <si>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</si>
  <si>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</si>
  <si>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</si>
  <si>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</si>
  <si>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</si>
  <si>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</si>
  <si>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</si>
  <si>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</si>
  <si>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</si>
  <si>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</si>
  <si>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</si>
  <si>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</si>
  <si>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</si>
  <si>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</si>
  <si>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</si>
  <si>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</si>
  <si>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</si>
  <si>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</si>
  <si>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</si>
  <si>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</si>
  <si>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</si>
  <si>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</si>
  <si>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</si>
  <si>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</si>
  <si>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</si>
  <si>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</si>
  <si>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</si>
  <si>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</si>
  <si>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</si>
  <si>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</si>
  <si>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</si>
  <si>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</si>
  <si>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</si>
  <si>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</si>
  <si>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</si>
  <si>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</si>
  <si>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</si>
  <si>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</si>
  <si>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</si>
  <si>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</si>
  <si>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</si>
  <si>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</si>
  <si>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</si>
  <si>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</si>
  <si>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</si>
  <si>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</si>
  <si>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</si>
  <si>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</si>
  <si>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</si>
  <si>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</si>
  <si>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</si>
  <si>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</si>
  <si>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</si>
  <si>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</si>
  <si>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</si>
  <si>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</si>
  <si>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</si>
  <si>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</si>
  <si>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</si>
  <si>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</si>
  <si>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</si>
  <si>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</si>
  <si>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</si>
  <si>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</si>
  <si>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</si>
  <si>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</si>
  <si>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</si>
  <si>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</si>
  <si>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</si>
  <si>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</si>
  <si>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</si>
  <si>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</si>
  <si>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</si>
  <si>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</si>
  <si>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</si>
  <si>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</si>
  <si>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</si>
  <si>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</si>
  <si>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</si>
  <si>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</si>
  <si>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</si>
  <si>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</si>
  <si>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</si>
  <si>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</si>
  <si>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</si>
  <si>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</si>
  <si>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</si>
  <si>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</si>
  <si>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</si>
  <si>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</si>
  <si>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</si>
  <si>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</si>
  <si>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</si>
  <si>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</si>
  <si>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</si>
  <si>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</si>
  <si>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</si>
  <si>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</si>
  <si>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</si>
  <si>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</si>
  <si>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</si>
  <si>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</si>
  <si>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</si>
  <si>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</si>
  <si>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</si>
  <si>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</si>
  <si>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</si>
  <si>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</si>
  <si>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</si>
  <si>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</si>
  <si>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</si>
  <si>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</si>
  <si>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</si>
  <si>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</si>
  <si>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</si>
  <si>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</si>
  <si>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</si>
  <si>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</si>
  <si>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</si>
  <si>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</si>
  <si>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</si>
  <si>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</si>
  <si>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</si>
  <si>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</si>
  <si>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</si>
  <si>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</si>
  <si>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</si>
  <si>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</si>
  <si>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</si>
  <si>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</si>
  <si>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</si>
  <si>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</si>
  <si>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</si>
  <si>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</si>
  <si>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</si>
  <si>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</si>
  <si>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</si>
  <si>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</si>
  <si>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</si>
  <si>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</si>
  <si>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</si>
  <si>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</si>
  <si>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</si>
  <si>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</si>
  <si>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</si>
  <si>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</si>
  <si>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</si>
  <si>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</si>
  <si>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</si>
  <si>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</si>
  <si>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</si>
  <si>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</si>
  <si>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</si>
  <si>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</si>
  <si>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</si>
  <si>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</si>
  <si>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</si>
  <si>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</si>
  <si>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</si>
  <si>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</si>
  <si>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</si>
  <si>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</si>
  <si>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</si>
  <si>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</si>
  <si>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</si>
  <si>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</si>
  <si>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</si>
  <si>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</si>
  <si>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</si>
  <si>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</si>
  <si>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</si>
  <si>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</si>
  <si>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</si>
  <si>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</si>
  <si>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</si>
  <si>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</si>
  <si>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</si>
  <si>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</si>
  <si>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</si>
  <si>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</si>
  <si>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</si>
  <si>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</si>
  <si>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</si>
  <si>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</si>
  <si>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</si>
  <si>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</si>
  <si>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</si>
  <si>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</si>
  <si>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</si>
  <si>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</si>
  <si>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</si>
  <si>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</si>
  <si>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</si>
  <si>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</si>
  <si>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</si>
  <si>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</si>
  <si>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</si>
  <si>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</si>
  <si>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</si>
  <si>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</si>
  <si>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</si>
  <si>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</si>
  <si>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</si>
  <si>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</si>
  <si>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</si>
  <si>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</si>
  <si>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</si>
  <si>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</si>
  <si>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</si>
  <si>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</si>
  <si>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</si>
  <si>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</si>
  <si>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</si>
  <si>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</si>
  <si>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</si>
  <si>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</si>
  <si>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</si>
  <si>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</si>
  <si>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</si>
  <si>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</si>
  <si>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</si>
  <si>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</si>
  <si>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</si>
  <si>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</si>
  <si>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</si>
  <si>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</si>
  <si>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</si>
  <si>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</si>
  <si>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</si>
  <si>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</si>
  <si>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</si>
  <si>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</si>
  <si>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</si>
  <si>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</si>
  <si>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</si>
  <si>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</si>
  <si>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</si>
  <si>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</si>
  <si>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</si>
  <si>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</si>
  <si>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</si>
  <si>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</si>
  <si>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</si>
  <si>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</si>
  <si>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</si>
  <si>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</si>
  <si>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</si>
  <si>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</si>
  <si>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</si>
  <si>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</si>
  <si>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</si>
  <si>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</si>
  <si>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</si>
  <si>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</si>
  <si>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</si>
  <si>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</si>
  <si>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</si>
  <si>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</si>
  <si>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</si>
  <si>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</si>
  <si>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</si>
  <si>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</si>
  <si>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</si>
  <si>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</si>
  <si>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</si>
  <si>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</si>
  <si>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</si>
  <si>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</si>
  <si>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</si>
  <si>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</si>
  <si>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</si>
  <si>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</si>
  <si>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</si>
  <si>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</si>
  <si>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</si>
  <si>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</si>
  <si>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</si>
  <si>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</si>
  <si>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</si>
  <si>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</si>
  <si>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</si>
  <si>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</si>
  <si>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</si>
  <si>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</si>
  <si>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</si>
  <si>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</si>
  <si>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</si>
  <si>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</si>
  <si>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</si>
  <si>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</si>
  <si>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</si>
  <si>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</si>
  <si>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</si>
  <si>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</si>
  <si>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</si>
  <si>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</si>
  <si>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</si>
  <si>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</si>
  <si>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</si>
  <si>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</si>
  <si>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</si>
  <si>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</si>
  <si>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</si>
  <si>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</si>
  <si>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</si>
  <si>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</si>
  <si>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</si>
  <si>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</si>
  <si>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</si>
  <si>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</si>
  <si>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</si>
  <si>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</si>
  <si>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</si>
  <si>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</si>
  <si>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</si>
  <si>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</si>
  <si>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</si>
  <si>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</si>
  <si>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</si>
  <si>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</si>
  <si>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</si>
  <si>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</si>
  <si>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</si>
  <si>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</si>
  <si>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</si>
  <si>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</si>
  <si>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</si>
  <si>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</si>
  <si>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</si>
  <si>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</si>
  <si>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</si>
  <si>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</si>
  <si>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</si>
  <si>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</si>
  <si>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</si>
  <si>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</si>
  <si>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</si>
  <si>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</si>
  <si>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</si>
  <si>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</si>
  <si>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</si>
  <si>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</si>
  <si>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</si>
  <si>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</si>
  <si>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</si>
  <si>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</si>
  <si>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</si>
  <si>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</si>
  <si>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</si>
  <si>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</si>
  <si>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</si>
  <si>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</si>
  <si>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</si>
  <si>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</si>
  <si>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</si>
  <si>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</si>
  <si>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</si>
  <si>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</si>
  <si>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</si>
  <si>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</si>
  <si>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</si>
  <si>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</si>
  <si>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</si>
  <si>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</si>
  <si>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</si>
  <si>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</si>
  <si>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</si>
  <si>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</si>
  <si>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</si>
  <si>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</si>
  <si>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</si>
  <si>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</si>
  <si>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</si>
  <si>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</si>
  <si>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</si>
  <si>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</si>
  <si>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</si>
  <si>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</si>
  <si>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</si>
  <si>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</si>
  <si>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</si>
  <si>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</si>
  <si>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</si>
  <si>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</si>
  <si>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</si>
  <si>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</si>
  <si>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</si>
  <si>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</si>
  <si>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</si>
  <si>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</si>
  <si>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</si>
  <si>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</si>
  <si>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</si>
  <si>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</si>
  <si>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</si>
  <si>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</si>
  <si>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</si>
  <si>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</si>
  <si>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</si>
  <si>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</si>
  <si>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</si>
  <si>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</si>
  <si>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</si>
  <si>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</si>
  <si>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</si>
  <si>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</si>
  <si>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</si>
  <si>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</si>
  <si>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</si>
  <si>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</si>
  <si>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</si>
  <si>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</si>
  <si>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</si>
  <si>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</si>
  <si>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</si>
  <si>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</si>
  <si>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</si>
  <si>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</si>
  <si>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</si>
  <si>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</si>
  <si>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</si>
  <si>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</si>
  <si>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</si>
  <si>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</si>
  <si>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</si>
  <si>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</si>
  <si>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</si>
  <si>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</si>
  <si>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</si>
  <si>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</si>
  <si>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</si>
  <si>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</si>
  <si>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</si>
  <si>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</si>
  <si>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</si>
  <si>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</si>
  <si>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</si>
  <si>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</si>
  <si>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</si>
  <si>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</si>
  <si>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</si>
  <si>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</si>
  <si>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</si>
  <si>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</si>
  <si>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</si>
  <si>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</si>
  <si>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</si>
  <si>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</si>
  <si>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</si>
  <si>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</si>
  <si>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</si>
  <si>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</si>
  <si>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</si>
  <si>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</si>
  <si>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</si>
  <si>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</si>
  <si>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</si>
  <si>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</si>
  <si>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</si>
  <si>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</si>
  <si>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</si>
  <si>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</si>
  <si>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</si>
  <si>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</si>
  <si>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</si>
  <si>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</si>
  <si>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</si>
  <si>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</si>
  <si>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</si>
  <si>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</si>
  <si>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</si>
  <si>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</si>
  <si>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</si>
  <si>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</si>
  <si>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</si>
  <si>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</si>
  <si>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</si>
  <si>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</si>
  <si>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</si>
  <si>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</si>
  <si>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</si>
  <si>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</si>
  <si>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</si>
  <si>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</si>
  <si>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</si>
  <si>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</si>
  <si>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</si>
  <si>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</si>
  <si>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</si>
  <si>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</si>
  <si>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</si>
  <si>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</si>
  <si>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</si>
  <si>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</si>
  <si>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</si>
  <si>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</si>
  <si>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</si>
  <si>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</si>
  <si>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</si>
  <si>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</si>
  <si>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</si>
  <si>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</si>
  <si>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</si>
  <si>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</si>
  <si>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</si>
  <si>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</si>
  <si>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</si>
  <si>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</si>
  <si>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</si>
  <si>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</si>
  <si>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</si>
  <si>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</si>
  <si>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</si>
  <si>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</si>
  <si>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</si>
  <si>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</si>
  <si>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</si>
  <si>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</si>
  <si>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</si>
  <si>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</si>
  <si>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</si>
  <si>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</si>
  <si>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</si>
  <si>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</si>
  <si>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</si>
  <si>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</si>
  <si>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</si>
  <si>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</si>
  <si>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</si>
  <si>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</si>
  <si>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</si>
  <si>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</si>
  <si>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</si>
  <si>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</si>
  <si>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</si>
  <si>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</si>
  <si>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</si>
  <si>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</si>
  <si>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</si>
  <si>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</si>
  <si>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</si>
  <si>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</si>
  <si>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</si>
  <si>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</si>
  <si>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</si>
  <si>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</si>
  <si>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</si>
  <si>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</si>
  <si>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</si>
  <si>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</si>
  <si>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</si>
  <si>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</si>
  <si>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</si>
  <si>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</si>
  <si>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</si>
  <si>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</si>
  <si>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</si>
  <si>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</si>
  <si>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</si>
  <si>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</si>
  <si>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</si>
  <si>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</si>
  <si>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</si>
  <si>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</si>
  <si>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</si>
  <si>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</si>
  <si>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</si>
  <si>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</si>
  <si>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</si>
  <si>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</si>
  <si>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</si>
  <si>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</si>
  <si>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</si>
  <si>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</si>
  <si>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</si>
  <si>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</si>
  <si>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</si>
  <si>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</si>
  <si>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</si>
  <si>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</si>
  <si>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</si>
  <si>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</si>
  <si>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</si>
  <si>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</si>
  <si>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</si>
  <si>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</si>
  <si>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</si>
  <si>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</si>
  <si>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</si>
  <si>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</si>
  <si>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</si>
  <si>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</si>
  <si>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</si>
  <si>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</si>
  <si>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</si>
  <si>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</si>
  <si>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</si>
  <si>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</si>
  <si>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</si>
  <si>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</si>
  <si>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</si>
  <si>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</si>
  <si>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</si>
  <si>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</si>
  <si>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</si>
  <si>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</si>
  <si>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</si>
  <si>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</si>
  <si>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</si>
  <si>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</si>
  <si>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</si>
  <si>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</si>
  <si>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</si>
  <si>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</si>
  <si>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</si>
  <si>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</si>
  <si>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</si>
  <si>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</si>
  <si>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</si>
  <si>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</si>
  <si>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</si>
  <si>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</si>
  <si>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</si>
  <si>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</si>
  <si>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</si>
  <si>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</si>
  <si>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</si>
  <si>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</si>
  <si>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</si>
  <si>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</si>
  <si>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</si>
  <si>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</si>
  <si>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</si>
  <si>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</si>
  <si>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</si>
  <si>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</si>
  <si>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</si>
  <si>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</si>
  <si>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</si>
  <si>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</si>
  <si>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</si>
  <si>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</si>
  <si>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</si>
  <si>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</si>
  <si>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</si>
  <si>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</si>
  <si>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</si>
  <si>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</si>
  <si>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</si>
  <si>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</si>
  <si>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</si>
  <si>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</si>
  <si>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</si>
  <si>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</si>
  <si>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</si>
  <si>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</si>
  <si>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</si>
  <si>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</si>
  <si>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</si>
  <si>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</si>
  <si>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</si>
  <si>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</si>
  <si>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</si>
  <si>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</si>
  <si>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</si>
  <si>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</si>
  <si>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</si>
  <si>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</si>
  <si>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</si>
  <si>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</si>
  <si>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</si>
  <si>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</si>
  <si>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</si>
  <si>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</si>
  <si>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</si>
  <si>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</si>
  <si>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</si>
  <si>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</si>
  <si>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</si>
  <si>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</si>
  <si>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</si>
  <si>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</si>
  <si>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</si>
  <si>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</si>
  <si>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</si>
  <si>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</si>
  <si>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</si>
  <si>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</si>
  <si>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</si>
  <si>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</si>
  <si>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</si>
  <si>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</si>
  <si>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</si>
  <si>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</si>
  <si>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</si>
  <si>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</si>
  <si>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</si>
  <si>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</si>
  <si>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</si>
  <si>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</si>
  <si>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</si>
  <si>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</si>
  <si>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</si>
  <si>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</si>
  <si>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</si>
  <si>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</si>
  <si>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</si>
  <si>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</si>
  <si>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</si>
  <si>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</si>
  <si>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</si>
  <si>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</si>
  <si>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</si>
  <si>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</si>
  <si>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</si>
  <si>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</si>
  <si>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</si>
  <si>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</si>
  <si>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</si>
  <si>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</si>
  <si>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</si>
  <si>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</si>
  <si>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</si>
  <si>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</si>
  <si>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</si>
  <si>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</si>
  <si>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</si>
  <si>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</si>
  <si>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</si>
  <si>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</si>
  <si>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</si>
  <si>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</si>
  <si>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</si>
  <si>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</si>
  <si>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</si>
  <si>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</si>
  <si>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</si>
  <si>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</si>
  <si>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</si>
  <si>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</si>
  <si>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</si>
  <si>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</si>
  <si>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</si>
  <si>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</si>
  <si>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</si>
  <si>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</si>
  <si>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</si>
  <si>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</si>
  <si>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</si>
  <si>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</si>
  <si>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</si>
  <si>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</si>
  <si>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</si>
  <si>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</si>
  <si>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</si>
  <si>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</si>
  <si>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</si>
  <si>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</si>
  <si>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</si>
  <si>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</si>
  <si>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</si>
  <si>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</si>
  <si>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</si>
  <si>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</si>
  <si>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</si>
  <si>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</si>
  <si>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</si>
  <si>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</si>
  <si>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</si>
  <si>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</si>
  <si>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</si>
  <si>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</si>
  <si>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</si>
  <si>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</si>
  <si>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</si>
  <si>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</si>
  <si>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</si>
  <si>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</si>
  <si>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</si>
  <si>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</si>
  <si>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</si>
  <si>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</si>
  <si>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</si>
  <si>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</si>
  <si>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</si>
  <si>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</si>
  <si>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</si>
  <si>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</si>
  <si>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</si>
  <si>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</si>
  <si>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</si>
  <si>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</si>
  <si>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</si>
  <si>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</si>
  <si>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</si>
  <si>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</si>
  <si>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</si>
  <si>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</si>
  <si>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</si>
  <si>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</si>
  <si>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</si>
  <si>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</si>
  <si>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</si>
  <si>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</si>
  <si>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</si>
  <si>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</si>
  <si>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</si>
  <si>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</si>
  <si>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</si>
  <si>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</si>
  <si>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</si>
  <si>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</si>
  <si>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</si>
  <si>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</si>
  <si>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</si>
  <si>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</si>
  <si>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</si>
  <si>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</si>
  <si>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</si>
  <si>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</si>
  <si>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</si>
  <si>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</si>
  <si>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</si>
  <si>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</si>
  <si>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</si>
  <si>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</si>
  <si>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</si>
  <si>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</si>
  <si>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</si>
  <si>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</si>
  <si>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</si>
  <si>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</si>
  <si>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</si>
  <si>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</si>
  <si>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</si>
  <si>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</si>
  <si>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</si>
  <si>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</si>
  <si>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</si>
  <si>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</si>
  <si>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</si>
  <si>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</si>
  <si>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</si>
  <si>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</si>
  <si>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</si>
  <si>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</si>
  <si>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</si>
  <si>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</si>
  <si>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</si>
  <si>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</si>
  <si>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</si>
  <si>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</si>
  <si>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</si>
  <si>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</si>
  <si>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</si>
  <si>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</si>
  <si>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</si>
  <si>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</si>
  <si>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</si>
  <si>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</si>
  <si>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</si>
  <si>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</si>
  <si>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</si>
  <si>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</si>
  <si>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</si>
  <si>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</si>
  <si>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</si>
  <si>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</si>
  <si>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</si>
  <si>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</si>
  <si>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</si>
  <si>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</si>
  <si>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</si>
  <si>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</si>
  <si>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</si>
  <si>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</si>
  <si>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</si>
  <si>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</si>
  <si>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</si>
  <si>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</si>
  <si>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</si>
  <si>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</si>
  <si>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</si>
  <si>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</si>
  <si>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</si>
  <si>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</si>
  <si>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</si>
  <si>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</si>
  <si>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</si>
  <si>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</si>
  <si>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</si>
  <si>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</si>
  <si>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</si>
  <si>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</si>
  <si>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</si>
  <si>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</si>
  <si>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</si>
  <si>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</si>
  <si>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</si>
  <si>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</si>
  <si>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</si>
  <si>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</si>
  <si>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</si>
  <si>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</si>
  <si>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</si>
  <si>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</si>
  <si>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</si>
  <si>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</si>
  <si>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</si>
  <si>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</si>
  <si>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</si>
  <si>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</si>
  <si>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</si>
  <si>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</si>
  <si>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</si>
  <si>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</si>
  <si>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</si>
  <si>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</si>
  <si>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</si>
  <si>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</si>
  <si>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</si>
  <si>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</si>
  <si>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</si>
  <si>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</si>
  <si>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</si>
  <si>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</si>
  <si>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</si>
  <si>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</si>
  <si>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</si>
  <si>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</si>
  <si>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</si>
  <si>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</si>
  <si>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</si>
  <si>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</si>
  <si>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</si>
  <si>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</si>
  <si>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</si>
  <si>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</si>
  <si>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</si>
  <si>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</si>
  <si>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</si>
  <si>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</si>
  <si>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</si>
  <si>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</si>
  <si>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</si>
  <si>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</si>
  <si>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</si>
  <si>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</si>
  <si>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</si>
  <si>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</si>
  <si>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</si>
  <si>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</si>
  <si>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</si>
  <si>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</si>
  <si>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</si>
  <si>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</si>
  <si>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</si>
  <si>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</si>
  <si>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</si>
  <si>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</si>
  <si>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</si>
  <si>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</si>
  <si>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</si>
  <si>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</si>
  <si>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</si>
  <si>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</si>
  <si>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</si>
  <si>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</si>
  <si>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</si>
  <si>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</si>
  <si>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</si>
  <si>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</si>
  <si>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</si>
  <si>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</si>
  <si>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</si>
  <si>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</si>
  <si>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</si>
  <si>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</si>
  <si>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</si>
  <si>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</si>
  <si>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</si>
  <si>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</si>
  <si>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</si>
  <si>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</si>
  <si>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</si>
  <si>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</si>
  <si>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</si>
  <si>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</si>
  <si>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</si>
  <si>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</si>
  <si>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</si>
  <si>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</si>
  <si>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</si>
  <si>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</si>
  <si>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</si>
  <si>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</si>
  <si>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</si>
  <si>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</si>
  <si>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</si>
  <si>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</si>
  <si>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</si>
  <si>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</si>
  <si>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</si>
  <si>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</si>
  <si>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</si>
  <si>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</si>
  <si>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</si>
  <si>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</si>
  <si>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</si>
  <si>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</si>
  <si>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</si>
  <si>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</si>
  <si>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</si>
  <si>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</si>
  <si>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</si>
  <si>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</si>
  <si>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</si>
  <si>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</si>
  <si>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</si>
  <si>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</si>
  <si>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</si>
  <si>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</si>
  <si>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</si>
  <si>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</si>
  <si>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</si>
  <si>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</si>
  <si>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</si>
  <si>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</si>
  <si>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</si>
  <si>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</si>
  <si>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</si>
  <si>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</si>
  <si>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</si>
  <si>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</si>
  <si>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</si>
  <si>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</si>
  <si>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</si>
  <si>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</si>
  <si>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</si>
  <si>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</si>
  <si>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</si>
  <si>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</si>
  <si>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</si>
  <si>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</si>
  <si>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</si>
  <si>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</si>
  <si>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</si>
  <si>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</si>
  <si>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</si>
  <si>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</si>
  <si>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</si>
  <si>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</si>
  <si>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</si>
  <si>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</si>
  <si>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</si>
  <si>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</si>
  <si>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</si>
  <si>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</si>
  <si>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</si>
  <si>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</si>
  <si>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</si>
  <si>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</si>
  <si>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</si>
  <si>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</si>
  <si>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</si>
  <si>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</si>
  <si>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</si>
  <si>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</si>
  <si>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</si>
  <si>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</si>
  <si>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</si>
  <si>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</si>
  <si>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</si>
  <si>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</si>
  <si>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</si>
  <si>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</si>
  <si>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</si>
  <si>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</si>
  <si>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</si>
  <si>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</si>
  <si>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</si>
  <si>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</si>
  <si>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</si>
  <si>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</si>
  <si>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</si>
  <si>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</si>
  <si>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</si>
  <si>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</si>
  <si>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</si>
  <si>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</si>
  <si>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</si>
  <si>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</si>
  <si>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</si>
  <si>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</si>
  <si>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</si>
  <si>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</si>
  <si>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</si>
  <si>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</si>
  <si>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</si>
  <si>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</si>
  <si>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</si>
  <si>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</si>
  <si>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</si>
  <si>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</si>
  <si>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</si>
  <si>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</si>
  <si>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</si>
  <si>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</si>
  <si>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</si>
  <si>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</si>
  <si>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</si>
  <si>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</si>
  <si>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</si>
  <si>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</si>
  <si>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</si>
  <si>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</si>
  <si>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</si>
  <si>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</si>
  <si>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</si>
  <si>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</si>
  <si>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</si>
  <si>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</si>
  <si>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</si>
  <si>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</si>
  <si>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</si>
  <si>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</si>
  <si>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</si>
  <si>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</si>
  <si>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</si>
  <si>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</si>
  <si>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</si>
  <si>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</si>
  <si>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</si>
  <si>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</si>
  <si>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</si>
  <si>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</si>
  <si>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</si>
  <si>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</si>
  <si>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</si>
  <si>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</si>
  <si>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</si>
  <si>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</si>
  <si>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</si>
  <si>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</si>
  <si>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</si>
  <si>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</si>
  <si>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</si>
  <si>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</si>
  <si>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</si>
  <si>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</si>
  <si>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</si>
  <si>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</si>
  <si>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</si>
  <si>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</si>
  <si>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</si>
  <si>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</si>
  <si>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</si>
  <si>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</si>
  <si>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</si>
  <si>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</si>
  <si>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</si>
  <si>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</si>
  <si>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</si>
  <si>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</si>
  <si>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</si>
  <si>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</si>
  <si>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</si>
  <si>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</si>
  <si>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</si>
  <si>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</si>
  <si>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</si>
  <si>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</si>
  <si>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</si>
  <si>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</si>
  <si>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</si>
  <si>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</si>
  <si>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</si>
  <si>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</si>
  <si>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</si>
  <si>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</si>
  <si>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</si>
  <si>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</si>
  <si>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</si>
  <si>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</si>
  <si>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</si>
  <si>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</si>
  <si>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</si>
  <si>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</si>
  <si>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</si>
  <si>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</si>
  <si>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</si>
  <si>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</si>
  <si>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</si>
  <si>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</si>
  <si>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</si>
  <si>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</si>
  <si>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</si>
  <si>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</si>
  <si>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</si>
  <si>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</si>
  <si>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</si>
  <si>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</si>
  <si>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</si>
  <si>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</si>
  <si>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</si>
  <si>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</si>
  <si>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</si>
  <si>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</si>
  <si>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</si>
  <si>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</si>
  <si>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</si>
  <si>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</si>
  <si>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</si>
  <si>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</si>
  <si>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</si>
  <si>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</si>
  <si>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</si>
  <si>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</si>
  <si>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</si>
  <si>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</si>
  <si>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</si>
  <si>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</si>
  <si>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</si>
  <si>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</si>
  <si>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</si>
  <si>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</si>
  <si>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</si>
  <si>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</si>
  <si>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</si>
  <si>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</si>
  <si>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</si>
  <si>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</si>
  <si>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</si>
  <si>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</si>
  <si>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</si>
  <si>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</si>
  <si>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</si>
  <si>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</si>
  <si>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</si>
  <si>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</si>
  <si>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</si>
  <si>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</si>
  <si>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</si>
  <si>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</si>
  <si>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</si>
  <si>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</si>
  <si>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</si>
  <si>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</si>
  <si>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</si>
  <si>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</si>
  <si>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</si>
  <si>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</si>
  <si>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</si>
  <si>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</si>
  <si>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</si>
  <si>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</si>
  <si>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</si>
  <si>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</si>
  <si>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</si>
  <si>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</si>
  <si>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</si>
  <si>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</si>
  <si>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</si>
  <si>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</si>
  <si>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</si>
  <si>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</si>
  <si>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</si>
  <si>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</si>
  <si>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</si>
  <si>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</si>
  <si>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</si>
  <si>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</si>
  <si>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</si>
  <si>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</si>
  <si>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</si>
  <si>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</si>
  <si>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</si>
  <si>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</si>
  <si>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</si>
  <si>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</si>
  <si>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</si>
  <si>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</si>
  <si>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</si>
  <si>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</si>
  <si>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</si>
  <si>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</si>
  <si>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</si>
  <si>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</si>
  <si>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</si>
  <si>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</si>
  <si>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</si>
  <si>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</si>
  <si>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</si>
  <si>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</si>
  <si>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</si>
  <si>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</si>
  <si>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</si>
  <si>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</si>
  <si>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</si>
  <si>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</si>
  <si>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</si>
  <si>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</si>
  <si>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</si>
  <si>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</si>
  <si>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</si>
  <si>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</si>
  <si>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</si>
  <si>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</si>
  <si>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</si>
  <si>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</si>
  <si>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</si>
  <si>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</si>
  <si>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</si>
  <si>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</si>
  <si>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</si>
  <si>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</si>
  <si>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</si>
  <si>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</si>
  <si>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</si>
  <si>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</si>
  <si>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</si>
  <si>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</si>
  <si>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</si>
  <si>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</si>
  <si>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</si>
  <si>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</si>
  <si>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</si>
  <si>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</si>
  <si>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</si>
  <si>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</si>
  <si>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</si>
  <si>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</si>
  <si>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</si>
  <si>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</si>
  <si>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</si>
  <si>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</si>
  <si>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</si>
  <si>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</si>
  <si>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</si>
  <si>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</si>
  <si>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</si>
  <si>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</si>
  <si>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</si>
  <si>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</si>
  <si>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</si>
  <si>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</si>
  <si>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</si>
  <si>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</si>
  <si>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</si>
  <si>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</si>
  <si>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</si>
  <si>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</si>
  <si>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</si>
  <si>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</si>
  <si>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</si>
  <si>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</si>
  <si>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</si>
  <si>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</si>
  <si>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</si>
  <si>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</si>
  <si>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</si>
  <si>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</si>
  <si>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</si>
  <si>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</si>
  <si>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</si>
  <si>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</si>
  <si>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</si>
  <si>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</si>
  <si>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</si>
  <si>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</si>
  <si>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</si>
  <si>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</si>
  <si>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</si>
  <si>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</si>
  <si>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</si>
  <si>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</si>
  <si>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</si>
  <si>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</si>
  <si>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</si>
  <si>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</si>
  <si>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</si>
  <si>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</si>
  <si>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</si>
  <si>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</si>
  <si>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</si>
  <si>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</si>
  <si>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</si>
  <si>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</si>
  <si>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</si>
  <si>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</si>
  <si>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</si>
  <si>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</si>
  <si>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</si>
  <si>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</si>
  <si>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</si>
  <si>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</si>
  <si>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</si>
  <si>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</si>
  <si>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</si>
  <si>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</si>
  <si>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</si>
  <si>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</si>
  <si>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</si>
  <si>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</si>
  <si>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</si>
  <si>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</si>
  <si>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</si>
  <si>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</si>
  <si>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</si>
  <si>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</si>
  <si>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</si>
  <si>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</si>
  <si>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</si>
  <si>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</si>
  <si>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</si>
  <si>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</si>
  <si>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</si>
  <si>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</si>
  <si>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</si>
  <si>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</si>
  <si>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</si>
  <si>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</si>
  <si>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</si>
  <si>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</si>
  <si>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</si>
  <si>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</si>
  <si>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</si>
  <si>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</si>
  <si>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</si>
  <si>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</si>
  <si>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</si>
  <si>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</si>
  <si>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</si>
  <si>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</si>
  <si>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</si>
  <si>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</si>
  <si>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</si>
  <si>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</si>
  <si>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</si>
  <si>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</si>
  <si>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</si>
  <si>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</si>
  <si>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</si>
  <si>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</si>
  <si>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</si>
  <si>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</si>
  <si>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</si>
  <si>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</si>
  <si>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</si>
  <si>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</si>
  <si>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</si>
  <si>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</si>
  <si>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</si>
  <si>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</si>
  <si>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</si>
  <si>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</si>
  <si>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</si>
  <si>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</si>
  <si>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</si>
  <si>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</si>
  <si>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</si>
  <si>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</si>
  <si>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</si>
  <si>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</si>
  <si>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</si>
  <si>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</si>
  <si>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</si>
  <si>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</si>
  <si>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</si>
  <si>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</si>
  <si>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</si>
  <si>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</si>
  <si>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</si>
  <si>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</si>
  <si>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</si>
  <si>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</si>
  <si>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</si>
  <si>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</si>
  <si>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</si>
  <si>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</si>
  <si>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</si>
  <si>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</si>
  <si>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</si>
  <si>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</si>
  <si>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</si>
  <si>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</si>
  <si>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</si>
  <si>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</si>
  <si>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</si>
  <si>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</si>
  <si>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</si>
  <si>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</si>
  <si>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</si>
  <si>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</si>
  <si>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</si>
  <si>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</si>
  <si>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</si>
  <si>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</si>
  <si>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</si>
  <si>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</si>
  <si>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</si>
  <si>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</si>
  <si>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</si>
  <si>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</si>
  <si>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</si>
  <si>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</si>
  <si>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</si>
  <si>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</si>
  <si>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</si>
  <si>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</si>
  <si>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</si>
  <si>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</si>
  <si>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</si>
  <si>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</si>
  <si>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</si>
  <si>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</si>
  <si>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</si>
  <si>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</si>
  <si>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</si>
  <si>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</si>
  <si>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</si>
  <si>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</si>
  <si>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</si>
  <si>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</si>
  <si>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</si>
  <si>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</si>
  <si>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</si>
  <si>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</si>
  <si>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</si>
  <si>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</si>
  <si>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</si>
  <si>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</si>
  <si>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</si>
  <si>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</si>
  <si>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</si>
  <si>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</si>
  <si>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</si>
  <si>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</si>
  <si>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</si>
  <si>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</si>
  <si>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</si>
  <si>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</si>
  <si>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</si>
  <si>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</si>
  <si>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</si>
  <si>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</si>
  <si>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</si>
  <si>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</si>
  <si>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</si>
  <si>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</si>
  <si>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</si>
  <si>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</si>
  <si>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</si>
  <si>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</si>
  <si>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</si>
  <si>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</si>
  <si>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</si>
  <si>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</si>
  <si>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</si>
  <si>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</si>
  <si>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</si>
  <si>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</si>
  <si>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</si>
  <si>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</si>
  <si>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</si>
  <si>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</si>
  <si>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</si>
  <si>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</si>
  <si>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</si>
  <si>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</si>
  <si>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</si>
  <si>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</si>
  <si>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</si>
  <si>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</si>
  <si>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</si>
  <si>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</si>
  <si>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</si>
  <si>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</si>
  <si>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</si>
  <si>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</si>
  <si>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</si>
  <si>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</si>
  <si>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</si>
  <si>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</si>
  <si>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</si>
  <si>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</si>
  <si>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</si>
  <si>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</si>
  <si>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</si>
  <si>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</si>
  <si>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</si>
  <si>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</si>
  <si>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</si>
  <si>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</si>
  <si>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</si>
  <si>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</si>
  <si>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</si>
  <si>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</si>
  <si>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</si>
  <si>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</si>
  <si>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</si>
  <si>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</si>
  <si>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</si>
  <si>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</si>
  <si>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</si>
  <si>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</si>
  <si>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</si>
  <si>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</si>
  <si>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</si>
  <si>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</si>
  <si>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</si>
  <si>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</si>
  <si>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</si>
  <si>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</si>
  <si>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</si>
  <si>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</si>
  <si>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</si>
  <si>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</si>
  <si>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</si>
  <si>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</si>
  <si>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</si>
  <si>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</si>
  <si>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</si>
  <si>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</si>
  <si>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</si>
  <si>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</si>
  <si>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</si>
  <si>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</si>
  <si>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</si>
  <si>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</si>
  <si>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</si>
  <si>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</si>
  <si>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</si>
  <si>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</si>
  <si>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</si>
  <si>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</si>
  <si>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</si>
  <si>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</si>
  <si>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</si>
  <si>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</si>
  <si>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</si>
  <si>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</si>
  <si>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</si>
  <si>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</si>
  <si>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</si>
  <si>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</si>
  <si>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</si>
  <si>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</si>
  <si>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</si>
  <si>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</si>
  <si>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</si>
  <si>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</si>
  <si>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</si>
  <si>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</si>
  <si>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</si>
  <si>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</si>
  <si>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</si>
  <si>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</si>
  <si>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</si>
  <si>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</si>
  <si>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</si>
  <si>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</si>
  <si>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</si>
  <si>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</si>
  <si>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</si>
  <si>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</si>
  <si>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</si>
  <si>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</si>
  <si>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</si>
  <si>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</si>
  <si>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</si>
  <si>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</si>
  <si>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</si>
  <si>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</si>
  <si>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</si>
  <si>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</si>
  <si>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</si>
  <si>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</si>
  <si>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</si>
  <si>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</si>
  <si>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</si>
  <si>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</si>
  <si>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</si>
  <si>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</si>
  <si>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</si>
  <si>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</si>
  <si>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</si>
  <si>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</si>
  <si>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</si>
  <si>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</si>
  <si>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</si>
  <si>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</si>
  <si>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</si>
  <si>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</si>
  <si>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</si>
  <si>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</si>
  <si>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</si>
  <si>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</si>
  <si>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</si>
  <si>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</si>
  <si>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</si>
  <si>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</si>
  <si>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</si>
  <si>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</si>
  <si>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</si>
  <si>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</si>
  <si>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</si>
  <si>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</si>
  <si>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</si>
  <si>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</si>
  <si>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</si>
  <si>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</si>
  <si>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</si>
  <si>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</si>
  <si>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</si>
  <si>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</si>
  <si>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</si>
  <si>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</si>
  <si>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</si>
  <si>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</si>
  <si>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</si>
  <si>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</si>
  <si>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</si>
  <si>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</si>
  <si>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</si>
  <si>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</si>
  <si>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</si>
  <si>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</si>
  <si>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</si>
  <si>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</si>
  <si>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</si>
  <si>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</si>
  <si>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</si>
  <si>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</si>
  <si>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</si>
  <si>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</si>
  <si>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</si>
  <si>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</si>
  <si>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</si>
  <si>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</si>
  <si>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</si>
  <si>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</si>
  <si>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</si>
  <si>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</si>
  <si>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</si>
  <si>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</si>
  <si>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</si>
  <si>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</si>
  <si>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</si>
  <si>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</si>
  <si>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</si>
  <si>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</si>
  <si>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</si>
  <si>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</si>
  <si>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</si>
  <si>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</si>
  <si>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</si>
  <si>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</si>
  <si>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</si>
  <si>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</si>
  <si>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</si>
  <si>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</si>
  <si>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</si>
  <si>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</si>
  <si>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</si>
  <si>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</si>
  <si>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</si>
  <si>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</si>
  <si>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</si>
  <si>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</si>
  <si>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</si>
  <si>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</si>
  <si>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</si>
  <si>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</si>
  <si>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</si>
  <si>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</si>
  <si>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</si>
  <si>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</si>
  <si>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</si>
  <si>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</si>
  <si>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</si>
  <si>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</si>
  <si>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</si>
  <si>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</si>
  <si>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</si>
  <si>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</si>
  <si>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</si>
  <si>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</si>
  <si>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</si>
  <si>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</si>
  <si>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</si>
  <si>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</si>
  <si>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</si>
  <si>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</si>
  <si>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</si>
  <si>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</si>
  <si>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</si>
  <si>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</si>
  <si>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</si>
  <si>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</si>
  <si>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</si>
  <si>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</si>
  <si>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</si>
  <si>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</si>
  <si>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</si>
  <si>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</si>
  <si>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</si>
  <si>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</si>
  <si>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</si>
  <si>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</si>
  <si>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</si>
  <si>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</si>
  <si>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</si>
  <si>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</si>
  <si>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</si>
  <si>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</si>
  <si>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</si>
  <si>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</si>
  <si>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</si>
  <si>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</si>
  <si>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</si>
  <si>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</si>
  <si>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</si>
  <si>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</si>
  <si>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</si>
  <si>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</si>
  <si>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</si>
  <si>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</si>
  <si>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</si>
  <si>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</si>
  <si>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</si>
  <si>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</si>
  <si>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</si>
  <si>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</si>
  <si>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</si>
  <si>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</si>
  <si>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</si>
  <si>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</si>
  <si>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</si>
  <si>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</si>
  <si>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</si>
  <si>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</si>
  <si>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</si>
  <si>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</si>
  <si>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</si>
  <si>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</si>
  <si>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</si>
  <si>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</si>
  <si>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</si>
  <si>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</si>
  <si>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</si>
  <si>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</si>
  <si>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</si>
  <si>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</si>
  <si>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</si>
  <si>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</si>
  <si>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</si>
  <si>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</si>
  <si>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</si>
  <si>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</si>
  <si>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</si>
  <si>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</si>
  <si>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</si>
  <si>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</si>
  <si>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</si>
  <si>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</si>
  <si>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</si>
  <si>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</si>
  <si>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</si>
  <si>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</si>
  <si>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</si>
  <si>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</si>
  <si>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</si>
  <si>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</si>
  <si>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</si>
  <si>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</si>
  <si>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</si>
  <si>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</si>
  <si>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</si>
  <si>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</si>
  <si>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</si>
  <si>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</si>
  <si>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</si>
  <si>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</si>
  <si>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</si>
  <si>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</si>
  <si>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</si>
  <si>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</si>
  <si>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</si>
  <si>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</si>
  <si>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</si>
  <si>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</si>
  <si>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</si>
  <si>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</si>
  <si>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</si>
  <si>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</si>
  <si>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</si>
  <si>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</si>
  <si>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</si>
  <si>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</si>
  <si>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</si>
  <si>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</si>
  <si>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</si>
  <si>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</si>
  <si>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</si>
  <si>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</si>
  <si>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</si>
  <si>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</si>
  <si>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</si>
  <si>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</si>
  <si>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</si>
  <si>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</si>
  <si>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</si>
  <si>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</si>
  <si>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</si>
  <si>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</si>
  <si>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</si>
  <si>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</si>
  <si>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</si>
  <si>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</si>
  <si>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</si>
  <si>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</si>
  <si>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</si>
  <si>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</si>
  <si>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</si>
  <si>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</si>
  <si>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</si>
  <si>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</si>
  <si>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</si>
  <si>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</si>
  <si>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</si>
  <si>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</si>
  <si>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</si>
  <si>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</si>
  <si>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</si>
  <si>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</si>
  <si>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</si>
  <si>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</si>
  <si>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</si>
  <si>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</si>
  <si>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</si>
  <si>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</si>
  <si>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</si>
  <si>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</si>
  <si>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</si>
  <si>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</si>
  <si>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</si>
  <si>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</si>
  <si>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</si>
  <si>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</si>
  <si>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</si>
  <si>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</si>
  <si>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</si>
  <si>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</si>
  <si>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</si>
  <si>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</si>
  <si>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</si>
  <si>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</si>
  <si>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</si>
  <si>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</si>
  <si>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</si>
  <si>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</si>
  <si>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</si>
  <si>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</si>
  <si>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</si>
  <si>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</si>
  <si>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</si>
  <si>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</si>
  <si>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</si>
  <si>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</si>
  <si>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</si>
  <si>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</si>
  <si>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</si>
  <si>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</si>
  <si>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</si>
  <si>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</si>
  <si>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</si>
  <si>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</si>
  <si>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</si>
  <si>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</si>
  <si>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</si>
  <si>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</si>
  <si>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</si>
  <si>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</si>
  <si>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</si>
  <si>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</si>
  <si>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</si>
  <si>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</si>
  <si>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</si>
  <si>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</si>
  <si>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</si>
  <si>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</si>
  <si>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</si>
  <si>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</si>
  <si>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</si>
  <si>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</si>
  <si>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</si>
  <si>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</si>
  <si>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</si>
  <si>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</si>
  <si>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</si>
  <si>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</si>
  <si>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</si>
  <si>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</si>
  <si>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</si>
  <si>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</si>
  <si>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</si>
  <si>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</si>
  <si>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</si>
  <si>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</si>
  <si>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</si>
  <si>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</si>
  <si>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</si>
  <si>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</si>
  <si>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</si>
  <si>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</si>
  <si>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</si>
  <si>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</si>
  <si>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</si>
  <si>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</si>
  <si>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</si>
  <si>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</si>
  <si>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</si>
  <si>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</si>
  <si>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</si>
  <si>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</si>
  <si>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</si>
  <si>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</si>
  <si>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</si>
  <si>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</si>
  <si>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</si>
  <si>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</si>
  <si>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</si>
  <si>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</si>
  <si>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</si>
  <si>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</si>
  <si>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</si>
  <si>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</si>
  <si>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</si>
  <si>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</si>
  <si>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</si>
  <si>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</si>
  <si>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</si>
  <si>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</si>
  <si>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</si>
  <si>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</si>
  <si>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</si>
  <si>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</si>
  <si>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</si>
  <si>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</si>
  <si>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</si>
  <si>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</si>
  <si>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</si>
  <si>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</si>
  <si>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</si>
  <si>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</si>
  <si>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</si>
  <si>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</si>
  <si>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</si>
  <si>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</si>
  <si>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</si>
  <si>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</si>
  <si>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</si>
  <si>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</si>
  <si>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</si>
  <si>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</si>
  <si>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</si>
  <si>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</si>
  <si>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</si>
  <si>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</si>
  <si>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</si>
  <si>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</si>
  <si>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</si>
  <si>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</si>
  <si>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</si>
  <si>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</si>
  <si>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</si>
  <si>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</si>
  <si>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</si>
  <si>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</si>
  <si>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</si>
  <si>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</si>
  <si>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</si>
  <si>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</si>
  <si>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</si>
  <si>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</si>
  <si>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</si>
  <si>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</si>
  <si>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</si>
  <si>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</si>
  <si>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</si>
  <si>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</si>
  <si>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</si>
  <si>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</si>
  <si>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</si>
  <si>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</si>
  <si>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</si>
  <si>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</si>
  <si>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</si>
  <si>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</si>
  <si>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</si>
  <si>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</si>
  <si>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</si>
  <si>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</si>
  <si>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</si>
  <si>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</si>
  <si>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</si>
  <si>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</si>
  <si>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</si>
  <si>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</si>
  <si>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</si>
  <si>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</si>
  <si>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</si>
  <si>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</si>
  <si>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</si>
  <si>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</si>
  <si>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</si>
  <si>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</si>
  <si>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</si>
  <si>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</si>
  <si>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</si>
  <si>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</si>
  <si>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</si>
  <si>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</si>
  <si>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</si>
  <si>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</si>
  <si>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</si>
  <si>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</si>
  <si>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</si>
  <si>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</si>
  <si>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</si>
  <si>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</si>
  <si>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</si>
  <si>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</si>
  <si>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</si>
  <si>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</si>
  <si>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</si>
  <si>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</si>
  <si>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</si>
  <si>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</si>
  <si>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</si>
  <si>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</si>
  <si>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</si>
  <si>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</si>
  <si>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</si>
  <si>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</si>
  <si>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</si>
  <si>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</si>
  <si>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</si>
  <si>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</si>
  <si>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</si>
  <si>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</si>
  <si>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</si>
  <si>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</si>
  <si>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</si>
  <si>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</si>
  <si>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</si>
  <si>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</si>
  <si>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</si>
  <si>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</si>
  <si>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</si>
  <si>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</si>
  <si>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</si>
  <si>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</si>
  <si>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</si>
  <si>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</si>
  <si>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</si>
  <si>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</si>
  <si>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</si>
  <si>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</si>
  <si>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</si>
  <si>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</si>
  <si>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</si>
  <si>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</si>
  <si>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</si>
  <si>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</si>
  <si>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</si>
  <si>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</si>
  <si>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</si>
  <si>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</si>
  <si>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</si>
  <si>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</si>
  <si>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</si>
  <si>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</si>
  <si>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</si>
  <si>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</si>
  <si>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</si>
  <si>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</si>
  <si>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</si>
  <si>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</si>
  <si>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</si>
  <si>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</si>
  <si>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</si>
  <si>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</si>
  <si>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</si>
  <si>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</si>
  <si>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</si>
  <si>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</si>
  <si>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</si>
  <si>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</si>
  <si>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</si>
  <si>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</si>
  <si>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</si>
  <si>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</si>
  <si>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</si>
  <si>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</si>
  <si>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</si>
  <si>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</si>
  <si>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</si>
  <si>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</si>
  <si>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</si>
  <si>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</si>
  <si>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</si>
  <si>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</si>
  <si>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</si>
  <si>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</si>
  <si>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</si>
  <si>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</si>
  <si>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</si>
  <si>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</si>
  <si>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</si>
  <si>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</si>
  <si>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</si>
  <si>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</si>
  <si>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</si>
  <si>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</si>
  <si>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</si>
  <si>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</si>
  <si>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</si>
  <si>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</si>
  <si>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</si>
  <si>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</si>
  <si>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</si>
  <si>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</si>
  <si>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</si>
  <si>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</si>
  <si>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</si>
  <si>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</si>
  <si>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</si>
  <si>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</si>
  <si>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</si>
  <si>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</si>
  <si>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</si>
  <si>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</si>
  <si>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</si>
  <si>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</si>
  <si>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</si>
  <si>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</si>
  <si>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</si>
  <si>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</si>
  <si>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</si>
  <si>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</si>
  <si>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</si>
  <si>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</si>
  <si>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</si>
  <si>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</si>
  <si>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</si>
  <si>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</si>
  <si>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</si>
  <si>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</si>
  <si>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</si>
  <si>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</si>
  <si>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</si>
  <si>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</si>
  <si>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</si>
  <si>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</si>
  <si>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</si>
  <si>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</si>
  <si>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</si>
  <si>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</si>
  <si>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</si>
  <si>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</si>
  <si>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</si>
  <si>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</si>
  <si>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</si>
  <si>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</si>
  <si>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</si>
  <si>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</si>
  <si>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</si>
  <si>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</si>
  <si>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</si>
  <si>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</si>
  <si>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</si>
  <si>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</si>
  <si>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</si>
  <si>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</si>
  <si>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</si>
  <si>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</si>
  <si>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</si>
  <si>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</si>
  <si>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</si>
  <si>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</si>
  <si>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</si>
  <si>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</si>
  <si>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</si>
  <si>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</si>
  <si>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</si>
  <si>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</si>
  <si>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</si>
  <si>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</si>
  <si>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</si>
  <si>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</si>
  <si>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</si>
  <si>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</si>
  <si>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</si>
  <si>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</si>
  <si>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</si>
  <si>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</si>
  <si>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</si>
  <si>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</si>
  <si>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</si>
  <si>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</si>
  <si>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</si>
  <si>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</si>
  <si>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</si>
  <si>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</si>
  <si>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</si>
  <si>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</si>
  <si>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</si>
  <si>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</si>
  <si>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</si>
  <si>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</si>
  <si>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</si>
  <si>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</si>
  <si>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</si>
  <si>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</si>
  <si>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</si>
  <si>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</si>
  <si>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</si>
  <si>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</si>
  <si>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</si>
  <si>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</si>
  <si>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</si>
  <si>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</si>
  <si>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</si>
  <si>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</si>
  <si>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</si>
  <si>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</si>
  <si>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</si>
  <si>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</si>
  <si>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</si>
  <si>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</si>
  <si>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</si>
  <si>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</si>
  <si>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</si>
  <si>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</si>
  <si>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</si>
  <si>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</si>
  <si>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</si>
  <si>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</si>
  <si>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</si>
  <si>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</si>
  <si>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</si>
  <si>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</si>
  <si>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</si>
  <si>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</si>
  <si>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</si>
  <si>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</si>
  <si>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</si>
  <si>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</si>
  <si>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</si>
  <si>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</si>
  <si>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</si>
  <si>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</si>
  <si>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</si>
  <si>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</si>
  <si>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</si>
  <si>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</si>
  <si>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</si>
  <si>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</si>
  <si>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</si>
  <si>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</si>
  <si>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</si>
  <si>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</si>
  <si>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</si>
  <si>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</si>
  <si>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</si>
  <si>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</si>
  <si>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</si>
  <si>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</si>
  <si>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</si>
  <si>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</si>
  <si>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</si>
  <si>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</si>
  <si>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</si>
  <si>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</si>
  <si>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</si>
  <si>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</si>
  <si>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</si>
  <si>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</si>
  <si>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</si>
  <si>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</si>
  <si>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</si>
  <si>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</si>
  <si>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</si>
  <si>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</si>
  <si>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</si>
  <si>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</si>
  <si>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</si>
  <si>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</si>
  <si>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</si>
  <si>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</si>
  <si>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</si>
  <si>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</si>
  <si>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</si>
  <si>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</si>
  <si>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</si>
  <si>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</si>
  <si>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</si>
  <si>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</si>
  <si>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</si>
  <si>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</si>
  <si>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</si>
  <si>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</si>
  <si>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</si>
  <si>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</si>
  <si>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</si>
  <si>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</si>
  <si>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</si>
  <si>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</si>
  <si>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</si>
  <si>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</si>
  <si>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</si>
  <si>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</si>
  <si>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</si>
  <si>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</si>
  <si>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</si>
  <si>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</si>
  <si>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</si>
  <si>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</si>
  <si>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</si>
  <si>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</si>
  <si>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</si>
  <si>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</si>
  <si>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</si>
  <si>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</si>
  <si>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</si>
  <si>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</si>
  <si>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</si>
  <si>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</si>
  <si>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</si>
  <si>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</si>
  <si>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</si>
  <si>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</si>
  <si>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</si>
  <si>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</si>
  <si>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</si>
  <si>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</si>
  <si>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</si>
  <si>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</si>
  <si>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</si>
  <si>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</si>
  <si>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</si>
  <si>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</si>
  <si>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</si>
  <si>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</si>
  <si>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</si>
  <si>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</si>
  <si>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</si>
  <si>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</si>
  <si>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</si>
  <si>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</si>
  <si>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</si>
  <si>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</si>
  <si>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</si>
  <si>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</si>
  <si>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</si>
  <si>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</si>
  <si>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</si>
  <si>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</si>
  <si>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</si>
  <si>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</si>
  <si>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</si>
  <si>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</si>
  <si>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</si>
  <si>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</si>
  <si>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</si>
  <si>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</si>
  <si>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</si>
  <si>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</si>
  <si>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</si>
  <si>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</si>
  <si>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</si>
  <si>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</si>
  <si>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</si>
  <si>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</si>
  <si>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</si>
  <si>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</si>
  <si>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</si>
  <si>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</si>
  <si>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</si>
  <si>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</si>
  <si>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</si>
  <si>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</si>
  <si>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</si>
  <si>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</si>
  <si>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</si>
  <si>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</si>
  <si>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</si>
  <si>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</si>
  <si>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</si>
  <si>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</si>
  <si>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</si>
  <si>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</si>
  <si>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</si>
  <si>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</si>
  <si>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</si>
  <si>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</si>
  <si>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</si>
  <si>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</si>
  <si>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</si>
  <si>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</si>
  <si>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</si>
  <si>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</si>
  <si>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</si>
  <si>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</si>
  <si>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</si>
  <si>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</si>
  <si>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</si>
  <si>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</si>
  <si>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</si>
  <si>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</si>
  <si>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</si>
  <si>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</si>
  <si>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</si>
  <si>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</si>
  <si>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</si>
  <si>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</si>
  <si>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</si>
  <si>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</si>
  <si>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</si>
  <si>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</si>
  <si>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</si>
  <si>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</si>
  <si>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</si>
  <si>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</si>
  <si>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</si>
  <si>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</si>
  <si>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</si>
  <si>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</si>
  <si>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</si>
  <si>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</si>
  <si>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</si>
  <si>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</si>
  <si>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</si>
  <si>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</si>
  <si>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</si>
  <si>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</si>
  <si>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</si>
  <si>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</si>
  <si>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</si>
  <si>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</si>
  <si>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</si>
  <si>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</si>
  <si>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</si>
  <si>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</si>
  <si>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</si>
  <si>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</si>
  <si>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</si>
  <si>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</si>
  <si>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</si>
  <si>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</si>
  <si>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</si>
  <si>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</si>
  <si>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</si>
  <si>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</si>
  <si>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</si>
  <si>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</si>
  <si>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</si>
  <si>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</si>
  <si>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</si>
  <si>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</si>
  <si>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</si>
  <si>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</si>
  <si>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</si>
  <si>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</si>
  <si>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</si>
  <si>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</si>
  <si>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</si>
  <si>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</si>
  <si>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</si>
  <si>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</si>
  <si>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</si>
  <si>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</si>
  <si>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</si>
  <si>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</si>
  <si>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</si>
  <si>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</si>
  <si>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</si>
  <si>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</si>
  <si>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</si>
  <si>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</si>
  <si>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</si>
  <si>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</si>
  <si>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</si>
  <si>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</si>
  <si>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</si>
  <si>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</si>
  <si>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</si>
  <si>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</si>
  <si>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</si>
  <si>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</si>
  <si>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</si>
  <si>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</si>
  <si>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</si>
  <si>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</si>
  <si>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</si>
  <si>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</si>
  <si>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</si>
  <si>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</si>
  <si>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</si>
  <si>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</si>
  <si>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</si>
  <si>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</si>
  <si>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</si>
  <si>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</si>
  <si>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</si>
  <si>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</si>
  <si>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</si>
  <si>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</si>
  <si>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</si>
  <si>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</si>
  <si>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</si>
  <si>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</si>
  <si>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</si>
  <si>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</si>
  <si>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</si>
  <si>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</si>
  <si>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</si>
  <si>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</si>
  <si>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</si>
  <si>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</si>
  <si>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</si>
  <si>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</si>
  <si>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</si>
  <si>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</si>
  <si>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</si>
  <si>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</si>
  <si>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</si>
  <si>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</si>
  <si>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</si>
  <si>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</si>
  <si>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</si>
  <si>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</si>
  <si>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</si>
  <si>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</si>
  <si>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</si>
  <si>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</si>
  <si>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</si>
  <si>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</si>
  <si>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</si>
  <si>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</si>
  <si>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</si>
  <si>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</si>
  <si>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</si>
  <si>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</si>
  <si>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</si>
  <si>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</si>
  <si>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</si>
  <si>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</si>
  <si>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</si>
  <si>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</si>
  <si>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</si>
  <si>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</si>
  <si>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</si>
  <si>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</si>
  <si>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</si>
  <si>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</si>
  <si>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</si>
  <si>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</si>
  <si>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</si>
  <si>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</si>
  <si>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</si>
  <si>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</si>
  <si>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</si>
  <si>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</si>
  <si>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</si>
  <si>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</si>
  <si>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</si>
  <si>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</si>
  <si>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</si>
  <si>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</si>
  <si>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</si>
  <si>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</si>
  <si>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</si>
  <si>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</si>
  <si>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</si>
  <si>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</si>
  <si>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</si>
  <si>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</si>
  <si>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</si>
  <si>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</si>
  <si>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</si>
  <si>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</si>
  <si>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</si>
  <si>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</si>
  <si>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</si>
  <si>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</si>
  <si>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</si>
  <si>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</si>
  <si>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</si>
  <si>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</si>
  <si>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</si>
  <si>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</si>
  <si>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</si>
  <si>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</si>
  <si>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</si>
  <si>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</si>
  <si>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</si>
  <si>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</si>
  <si>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</si>
  <si>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</si>
  <si>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</si>
  <si>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</si>
  <si>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</si>
  <si>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</si>
  <si>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</si>
  <si>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</si>
  <si>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</si>
  <si>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</si>
  <si>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</si>
  <si>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</si>
  <si>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</si>
  <si>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</si>
  <si>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</si>
  <si>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</si>
  <si>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</si>
  <si>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</si>
  <si>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</si>
  <si>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</si>
  <si>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</si>
  <si>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</si>
  <si>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</si>
  <si>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</si>
  <si>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</si>
  <si>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</si>
  <si>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</si>
  <si>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</si>
  <si>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</si>
  <si>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</si>
  <si>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</si>
  <si>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</si>
  <si>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</si>
  <si>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</si>
  <si>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</si>
  <si>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</si>
  <si>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</si>
  <si>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</si>
  <si>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</si>
  <si>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</si>
  <si>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</si>
  <si>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</si>
  <si>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</si>
  <si>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</si>
  <si>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</si>
  <si>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</si>
  <si>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</si>
  <si>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</si>
  <si>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</si>
  <si>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</si>
  <si>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</si>
  <si>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</si>
  <si>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</si>
  <si>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</si>
  <si>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</si>
  <si>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</si>
  <si>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</si>
  <si>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</si>
  <si>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</si>
  <si>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</si>
  <si>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</si>
  <si>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</si>
  <si>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</si>
  <si>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</si>
  <si>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</si>
  <si>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</si>
  <si>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</si>
  <si>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</si>
  <si>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</si>
  <si>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</si>
  <si>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</si>
  <si>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</si>
  <si>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</si>
  <si>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</si>
  <si>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</si>
  <si>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</si>
  <si>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</si>
  <si>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</si>
  <si>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</si>
  <si>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</si>
  <si>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</si>
  <si>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</si>
  <si>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</si>
  <si>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</si>
  <si>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</si>
  <si>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</si>
  <si>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</si>
  <si>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</si>
  <si>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</si>
  <si>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</si>
  <si>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</si>
  <si>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</si>
  <si>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</si>
  <si>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</si>
  <si>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</si>
  <si>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</si>
  <si>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</si>
  <si>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</si>
  <si>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</si>
  <si>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</si>
  <si>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</si>
  <si>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</si>
  <si>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</si>
  <si>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</si>
  <si>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</si>
  <si>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</si>
  <si>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</si>
  <si>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</si>
  <si>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</si>
  <si>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</si>
  <si>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</si>
  <si>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</si>
  <si>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</si>
  <si>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</si>
  <si>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</si>
  <si>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</si>
  <si>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</si>
  <si>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</si>
  <si>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</si>
  <si>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</si>
  <si>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</si>
  <si>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</si>
  <si>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</si>
  <si>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</si>
  <si>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</si>
  <si>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</si>
  <si>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</si>
  <si>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</si>
  <si>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</si>
  <si>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</si>
  <si>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</si>
  <si>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</si>
  <si>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</si>
  <si>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</si>
  <si>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</si>
  <si>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</si>
  <si>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</si>
  <si>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</si>
  <si>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</si>
  <si>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</si>
  <si>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</si>
  <si>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</si>
  <si>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</si>
  <si>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</si>
  <si>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</si>
  <si>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</si>
  <si>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</si>
  <si>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</si>
  <si>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</si>
  <si>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</si>
  <si>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</si>
  <si>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</si>
  <si>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</si>
  <si>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</si>
  <si>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</si>
  <si>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</si>
  <si>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</si>
  <si>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</si>
  <si>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</si>
  <si>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</si>
  <si>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</si>
  <si>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</si>
  <si>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</si>
  <si>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</si>
  <si>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</si>
  <si>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</si>
  <si>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</si>
  <si>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</si>
  <si>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</si>
  <si>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</si>
  <si>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</si>
  <si>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</si>
  <si>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</si>
  <si>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</si>
  <si>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</si>
  <si>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</si>
  <si>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</si>
  <si>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</si>
  <si>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</si>
  <si>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</si>
  <si>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</si>
  <si>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</si>
  <si>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</si>
  <si>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</si>
  <si>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</si>
  <si>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</si>
  <si>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</si>
  <si>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</si>
  <si>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</si>
  <si>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</si>
  <si>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</si>
  <si>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</si>
  <si>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</si>
  <si>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</si>
  <si>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</si>
  <si>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</si>
  <si>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</si>
  <si>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</si>
  <si>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</si>
  <si>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</si>
  <si>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</si>
  <si>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</si>
  <si>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</si>
  <si>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</si>
  <si>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</si>
  <si>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</si>
  <si>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</si>
  <si>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</si>
  <si>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</si>
  <si>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</si>
  <si>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</si>
  <si>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</si>
  <si>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</si>
  <si>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</si>
  <si>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</si>
  <si>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</si>
  <si>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</si>
  <si>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</si>
  <si>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</si>
  <si>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</si>
  <si>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</si>
  <si>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</si>
  <si>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</si>
  <si>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</si>
  <si>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</si>
  <si>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</si>
  <si>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</si>
  <si>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</si>
  <si>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</si>
  <si>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</si>
  <si>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</si>
  <si>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</si>
  <si>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</si>
  <si>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</si>
  <si>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</si>
  <si>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</si>
  <si>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</si>
  <si>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</si>
  <si>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</si>
  <si>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</si>
  <si>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</si>
  <si>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</si>
  <si>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</si>
  <si>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</si>
  <si>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</si>
  <si>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</si>
  <si>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</si>
  <si>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</si>
  <si>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</si>
  <si>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</si>
  <si>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</si>
  <si>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</si>
  <si>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</si>
  <si>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</si>
  <si>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</si>
  <si>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</si>
  <si>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</si>
  <si>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</si>
  <si>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</si>
  <si>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</si>
  <si>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</si>
  <si>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</si>
  <si>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</si>
  <si>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</si>
  <si>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</si>
  <si>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</si>
  <si>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</si>
  <si>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</si>
  <si>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</si>
  <si>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</si>
  <si>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</si>
  <si>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</si>
  <si>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</si>
  <si>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</si>
  <si>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</si>
  <si>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</si>
  <si>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</si>
  <si>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</si>
  <si>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</si>
  <si>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</si>
  <si>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</si>
  <si>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</si>
  <si>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</si>
  <si>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</si>
  <si>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</si>
  <si>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</si>
  <si>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</si>
  <si>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</si>
  <si>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</si>
  <si>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</si>
  <si>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</si>
  <si>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</si>
  <si>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</si>
  <si>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</si>
  <si>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</si>
  <si>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</si>
  <si>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</si>
  <si>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</si>
  <si>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</si>
  <si>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</si>
  <si>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</si>
  <si>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</si>
  <si>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</si>
  <si>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</si>
  <si>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</si>
  <si>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</si>
  <si>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</si>
  <si>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</si>
  <si>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</si>
  <si>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</si>
  <si>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</si>
  <si>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</si>
  <si>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</si>
  <si>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</si>
  <si>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</si>
  <si>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</si>
  <si>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</si>
  <si>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</si>
  <si>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</si>
  <si>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</si>
  <si>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</si>
  <si>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</si>
  <si>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</si>
  <si>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</si>
  <si>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</si>
  <si>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</si>
  <si>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</si>
  <si>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</si>
  <si>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</si>
  <si>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</si>
  <si>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</si>
  <si>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</si>
  <si>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</si>
  <si>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</si>
  <si>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</si>
  <si>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</si>
  <si>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</si>
  <si>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</si>
  <si>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</si>
  <si>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</si>
  <si>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</si>
  <si>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</si>
  <si>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</si>
  <si>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</si>
  <si>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</si>
  <si>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</si>
  <si>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</si>
  <si>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</si>
  <si>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</si>
  <si>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</si>
  <si>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</si>
  <si>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</si>
  <si>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</si>
  <si>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</si>
  <si>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</si>
  <si>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</si>
  <si>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</si>
  <si>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</si>
  <si>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</si>
  <si>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</si>
  <si>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</si>
  <si>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</si>
  <si>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</si>
  <si>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</si>
  <si>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</si>
  <si>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</si>
  <si>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</si>
  <si>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</si>
  <si>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</si>
  <si>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</si>
  <si>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</si>
  <si>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</si>
  <si>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</si>
  <si>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</si>
  <si>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</si>
  <si>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</si>
  <si>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</si>
  <si>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</si>
  <si>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</si>
  <si>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</si>
  <si>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</si>
  <si>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</si>
  <si>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</si>
  <si>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</si>
  <si>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</si>
  <si>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</si>
  <si>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</si>
  <si>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</si>
  <si>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</si>
  <si>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</si>
  <si>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</si>
  <si>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</si>
  <si>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</si>
  <si>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</si>
  <si>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</si>
  <si>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</si>
  <si>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</si>
  <si>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</si>
  <si>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</si>
  <si>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</si>
  <si>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</si>
  <si>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</si>
  <si>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</si>
  <si>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</si>
  <si>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</si>
  <si>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</si>
  <si>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</si>
  <si>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</si>
  <si>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</si>
  <si>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</si>
  <si>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</si>
  <si>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</si>
  <si>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</si>
  <si>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</si>
  <si>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</si>
  <si>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</si>
  <si>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</si>
  <si>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</si>
  <si>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</si>
  <si>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</si>
  <si>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</si>
  <si>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</si>
  <si>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</si>
  <si>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</si>
  <si>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</si>
  <si>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</si>
  <si>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</si>
  <si>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</si>
  <si>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</si>
  <si>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</si>
  <si>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</si>
  <si>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</si>
  <si>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</si>
  <si>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</si>
  <si>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</si>
  <si>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</si>
  <si>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</si>
  <si>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</si>
  <si>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</si>
  <si>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</si>
  <si>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</si>
  <si>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</si>
  <si>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</si>
  <si>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</si>
  <si>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</si>
  <si>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</si>
  <si>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</si>
  <si>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</si>
  <si>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</si>
  <si>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</si>
  <si>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</si>
  <si>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</si>
  <si>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</si>
  <si>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</si>
  <si>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</si>
  <si>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</si>
  <si>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</si>
  <si>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</si>
  <si>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</si>
  <si>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</si>
  <si>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</si>
  <si>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</si>
  <si>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</si>
  <si>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</si>
  <si>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</si>
  <si>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</si>
  <si>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</si>
  <si>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</si>
  <si>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</si>
  <si>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</si>
  <si>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</si>
  <si>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</si>
  <si>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</si>
  <si>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</si>
  <si>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</si>
  <si>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</si>
  <si>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</si>
  <si>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</si>
  <si>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</si>
  <si>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</si>
  <si>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</si>
  <si>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</si>
  <si>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</si>
  <si>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</si>
  <si>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</si>
  <si>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</si>
  <si>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</si>
  <si>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</si>
  <si>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</si>
  <si>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</si>
  <si>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</si>
  <si>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</si>
  <si>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</si>
  <si>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</si>
  <si>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</si>
  <si>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</si>
  <si>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</si>
  <si>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</si>
  <si>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</si>
  <si>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</si>
  <si>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</si>
  <si>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</si>
  <si>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</si>
  <si>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</si>
  <si>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</si>
  <si>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</si>
  <si>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</si>
  <si>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</si>
  <si>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</si>
  <si>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</si>
  <si>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</si>
  <si>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</si>
  <si>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</si>
  <si>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</si>
  <si>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</si>
  <si>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</si>
  <si>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</si>
  <si>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</si>
  <si>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</si>
  <si>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</si>
  <si>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</si>
  <si>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</si>
  <si>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</si>
  <si>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</si>
  <si>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</si>
  <si>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</si>
  <si>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</si>
  <si>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</si>
  <si>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</si>
  <si>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</si>
  <si>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</si>
  <si>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</si>
  <si>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</si>
  <si>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</si>
  <si>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</si>
  <si>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</si>
  <si>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</si>
  <si>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</si>
  <si>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</si>
  <si>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</si>
  <si>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</si>
  <si>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</si>
  <si>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</si>
  <si>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</si>
  <si>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</si>
  <si>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</si>
  <si>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</si>
  <si>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</si>
  <si>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</si>
  <si>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</si>
  <si>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</si>
  <si>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</si>
  <si>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</si>
  <si>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</si>
  <si>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</si>
  <si>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</si>
  <si>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</si>
  <si>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</si>
  <si>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</si>
  <si>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</si>
  <si>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</si>
  <si>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</si>
  <si>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</si>
  <si>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</si>
  <si>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</si>
  <si>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</si>
  <si>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</si>
  <si>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</si>
  <si>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</si>
  <si>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</si>
  <si>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</si>
  <si>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</si>
  <si>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</si>
  <si>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</si>
  <si>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</si>
  <si>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</si>
  <si>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</si>
  <si>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</si>
  <si>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</si>
  <si>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</si>
  <si>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</si>
  <si>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</si>
  <si>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</si>
  <si>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</si>
  <si>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</si>
  <si>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</si>
  <si>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</si>
  <si>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</si>
  <si>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</si>
  <si>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</si>
  <si>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</si>
  <si>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</si>
  <si>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</si>
  <si>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</si>
  <si>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</si>
  <si>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</si>
  <si>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</si>
  <si>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</si>
  <si>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</si>
  <si>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</si>
  <si>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</si>
  <si>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</si>
  <si>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</si>
  <si>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</si>
  <si>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</si>
  <si>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</si>
  <si>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</si>
  <si>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</si>
  <si>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</si>
  <si>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</si>
  <si>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</si>
  <si>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</si>
  <si>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</si>
  <si>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</si>
  <si>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</si>
  <si>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</si>
  <si>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</si>
  <si>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</si>
  <si>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</si>
  <si>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</si>
  <si>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</si>
  <si>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</si>
  <si>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</si>
  <si>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</si>
  <si>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</si>
  <si>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</si>
  <si>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</si>
  <si>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</si>
  <si>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</si>
  <si>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</si>
  <si>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</si>
  <si>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</si>
  <si>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</si>
  <si>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</si>
  <si>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</si>
  <si>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</si>
  <si>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</si>
  <si>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</si>
  <si>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</si>
  <si>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</si>
  <si>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</si>
  <si>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</si>
  <si>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</si>
  <si>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</si>
  <si>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</si>
  <si>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</si>
  <si>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</si>
  <si>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</si>
  <si>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</si>
  <si>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</si>
  <si>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</si>
  <si>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</si>
  <si>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</si>
  <si>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</si>
  <si>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</si>
  <si>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</si>
  <si>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</si>
  <si>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</si>
  <si>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</si>
  <si>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</si>
  <si>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</si>
  <si>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</si>
  <si>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</si>
  <si>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</si>
  <si>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</si>
  <si>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</si>
  <si>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</si>
  <si>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</si>
  <si>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</si>
  <si>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</si>
  <si>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</si>
  <si>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</si>
  <si>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</si>
  <si>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</si>
  <si>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</si>
  <si>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</si>
  <si>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</si>
  <si>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</si>
  <si>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</si>
  <si>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</si>
  <si>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</si>
  <si>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</si>
  <si>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</si>
  <si>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</si>
  <si>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</si>
  <si>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</si>
  <si>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</si>
  <si>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</si>
  <si>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</si>
  <si>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</si>
  <si>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</si>
  <si>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</si>
  <si>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</si>
  <si>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</si>
  <si>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</si>
  <si>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</si>
  <si>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</si>
  <si>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</si>
  <si>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</si>
  <si>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</si>
  <si>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</si>
  <si>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</si>
  <si>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</si>
  <si>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</si>
  <si>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</si>
  <si>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</si>
  <si>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</si>
  <si>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</si>
  <si>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</si>
  <si>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</si>
  <si>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</si>
  <si>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</si>
  <si>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</si>
  <si>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</si>
  <si>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</si>
  <si>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</si>
  <si>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</si>
  <si>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</si>
  <si>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</si>
  <si>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</si>
  <si>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</si>
  <si>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</si>
  <si>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</si>
  <si>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</si>
  <si>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</si>
  <si>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</si>
  <si>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</si>
  <si>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</si>
  <si>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</si>
  <si>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</si>
  <si>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</si>
  <si>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</si>
  <si>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</si>
  <si>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</si>
  <si>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</si>
  <si>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</si>
  <si>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</si>
  <si>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</si>
  <si>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</si>
  <si>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</si>
  <si>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</si>
  <si>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</si>
  <si>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</si>
  <si>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</si>
  <si>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</si>
  <si>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</si>
  <si>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</si>
  <si>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</si>
  <si>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</si>
  <si>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</si>
  <si>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</si>
  <si>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</si>
  <si>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</si>
  <si>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</si>
  <si>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</si>
  <si>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</si>
  <si>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</si>
  <si>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</si>
  <si>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</si>
  <si>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</si>
  <si>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</si>
  <si>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</si>
  <si>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</si>
  <si>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</si>
  <si>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</si>
  <si>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</si>
  <si>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</si>
  <si>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</si>
  <si>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</si>
  <si>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</si>
  <si>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</si>
  <si>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</si>
  <si>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</si>
  <si>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</si>
  <si>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</si>
  <si>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</si>
  <si>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</si>
  <si>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</si>
  <si>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</si>
  <si>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</si>
  <si>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</si>
  <si>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</si>
  <si>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</si>
  <si>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</si>
  <si>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</si>
  <si>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</si>
  <si>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</si>
  <si>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</si>
  <si>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</si>
  <si>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</si>
  <si>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</si>
  <si>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</si>
  <si>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</si>
  <si>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</si>
  <si>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</si>
  <si>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</si>
  <si>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</si>
  <si>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</si>
  <si>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</si>
  <si>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</si>
  <si>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</si>
  <si>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</si>
  <si>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</si>
  <si>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</si>
  <si>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</si>
  <si>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</si>
  <si>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</si>
  <si>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</si>
  <si>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</si>
  <si>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</si>
  <si>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</si>
  <si>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</si>
  <si>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</si>
  <si>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</si>
  <si>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</si>
  <si>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</si>
  <si>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</si>
  <si>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</si>
  <si>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</si>
  <si>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</si>
  <si>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</si>
  <si>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</si>
  <si>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</si>
  <si>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</si>
  <si>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</si>
  <si>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</si>
  <si>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</si>
  <si>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</si>
  <si>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</si>
  <si>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</si>
  <si>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</si>
  <si>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</si>
  <si>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</si>
  <si>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</si>
  <si>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</si>
  <si>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</si>
  <si>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</si>
  <si>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</si>
  <si>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</si>
  <si>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</si>
  <si>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</si>
  <si>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</si>
  <si>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</si>
  <si>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</si>
  <si>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</si>
  <si>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</si>
  <si>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</si>
  <si>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</si>
  <si>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</si>
  <si>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</si>
  <si>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</si>
  <si>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</si>
  <si>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</si>
  <si>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</si>
  <si>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</si>
  <si>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</si>
  <si>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</si>
  <si>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</si>
  <si>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</si>
  <si>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</si>
  <si>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</si>
  <si>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</si>
  <si>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</si>
  <si>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</si>
  <si>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</si>
  <si>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</si>
  <si>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</si>
  <si>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</si>
  <si>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</si>
  <si>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</si>
  <si>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</si>
  <si>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</si>
  <si>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</si>
  <si>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</si>
  <si>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</si>
  <si>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</si>
  <si>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</si>
  <si>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</si>
  <si>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</si>
  <si>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</si>
  <si>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</si>
  <si>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</si>
  <si>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</si>
  <si>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</si>
  <si>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</si>
  <si>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</si>
  <si>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</si>
  <si>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</si>
  <si>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</si>
  <si>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</si>
  <si>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</si>
  <si>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</si>
  <si>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</si>
  <si>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</si>
  <si>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</si>
  <si>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</si>
  <si>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</si>
  <si>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</si>
  <si>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</si>
  <si>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</si>
  <si>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</si>
  <si>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</si>
  <si>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</si>
  <si>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</si>
  <si>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</si>
  <si>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</si>
  <si>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</si>
  <si>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</si>
  <si>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</si>
  <si>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</si>
  <si>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</si>
  <si>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</si>
  <si>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</si>
  <si>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</si>
  <si>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</si>
  <si>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</si>
  <si>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</si>
  <si>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</si>
  <si>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</si>
  <si>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</si>
  <si>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</si>
  <si>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</si>
  <si>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</si>
  <si>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</si>
  <si>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</si>
  <si>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</si>
  <si>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</si>
  <si>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</si>
  <si>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</si>
  <si>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</si>
  <si>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</si>
  <si>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</si>
  <si>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</si>
  <si>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</si>
  <si>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</si>
  <si>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</si>
  <si>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</si>
  <si>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</si>
  <si>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</si>
  <si>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</si>
  <si>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</si>
  <si>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</si>
  <si>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</si>
  <si>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</si>
  <si>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</si>
  <si>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</si>
  <si>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</si>
  <si>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</si>
  <si>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</si>
  <si>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</si>
  <si>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</si>
  <si>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</si>
  <si>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</si>
  <si>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</si>
  <si>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</si>
  <si>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</si>
  <si>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</si>
  <si>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</si>
  <si>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</si>
  <si>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</si>
  <si>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</si>
  <si>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</si>
  <si>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</si>
  <si>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</si>
  <si>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</si>
  <si>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</si>
  <si>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</si>
  <si>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</si>
  <si>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</si>
  <si>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</si>
  <si>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</si>
  <si>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</si>
  <si>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</si>
  <si>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</si>
  <si>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</si>
  <si>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</si>
  <si>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</si>
  <si>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</si>
  <si>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</si>
  <si>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</si>
  <si>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</si>
  <si>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</si>
  <si>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</si>
  <si>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</si>
  <si>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</si>
  <si>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</si>
  <si>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</si>
  <si>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</si>
  <si>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</si>
  <si>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</si>
  <si>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</si>
  <si>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</si>
  <si>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</si>
  <si>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</si>
  <si>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</si>
  <si>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</si>
  <si>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</si>
  <si>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</si>
  <si>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</si>
  <si>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</si>
  <si>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</si>
  <si>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</si>
  <si>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</si>
  <si>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</si>
  <si>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</si>
  <si>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</si>
  <si>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</si>
  <si>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</si>
  <si>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</si>
  <si>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</si>
  <si>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</si>
  <si>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</si>
  <si>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</si>
  <si>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</si>
  <si>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</si>
  <si>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</si>
  <si>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</si>
  <si>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</si>
  <si>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</si>
  <si>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</si>
  <si>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</si>
  <si>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</si>
  <si>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</si>
  <si>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</si>
  <si>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</si>
  <si>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</si>
  <si>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</si>
  <si>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</si>
  <si>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</si>
  <si>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</si>
  <si>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</si>
  <si>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</si>
  <si>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</si>
  <si>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</si>
  <si>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</si>
  <si>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</si>
  <si>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</si>
  <si>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</si>
  <si>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</si>
  <si>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</si>
  <si>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</si>
  <si>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</si>
  <si>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</si>
  <si>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</si>
  <si>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</si>
  <si>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</si>
  <si>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</si>
  <si>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</si>
  <si>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</si>
  <si>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</si>
  <si>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</si>
  <si>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</si>
  <si>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</si>
  <si>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</si>
  <si>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</si>
  <si>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</si>
  <si>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</si>
  <si>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</si>
  <si>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</si>
  <si>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</si>
  <si>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</si>
  <si>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</si>
  <si>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</si>
  <si>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</si>
  <si>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</si>
  <si>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</si>
  <si>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</si>
  <si>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</si>
  <si>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</si>
  <si>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</si>
  <si>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</si>
  <si>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</si>
  <si>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</si>
  <si>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</si>
  <si>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</si>
  <si>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</si>
  <si>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</si>
  <si>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</si>
  <si>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</si>
  <si>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</si>
  <si>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</si>
  <si>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</si>
  <si>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</si>
  <si>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</si>
  <si>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</si>
  <si>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</si>
  <si>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</si>
  <si>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</si>
  <si>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</si>
  <si>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</si>
  <si>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</si>
  <si>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</si>
  <si>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</si>
  <si>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</si>
  <si>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</si>
  <si>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</si>
  <si>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</si>
  <si>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</si>
  <si>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</si>
  <si>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</si>
  <si>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</si>
  <si>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</si>
  <si>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</si>
  <si>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</si>
  <si>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</si>
  <si>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</si>
  <si>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</si>
  <si>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</si>
  <si>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</si>
  <si>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</si>
  <si>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</si>
  <si>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</si>
  <si>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</si>
  <si>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</si>
  <si>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</si>
  <si>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</si>
  <si>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</si>
  <si>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</si>
  <si>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</si>
  <si>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</si>
  <si>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</si>
  <si>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</si>
  <si>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</si>
  <si>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</si>
  <si>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</si>
  <si>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</si>
  <si>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</si>
  <si>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</si>
  <si>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</si>
  <si>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</si>
  <si>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</si>
  <si>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</si>
  <si>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</si>
  <si>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</si>
  <si>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</si>
  <si>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</si>
  <si>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</si>
  <si>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</si>
  <si>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</si>
  <si>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</si>
  <si>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</si>
  <si>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</si>
  <si>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</si>
  <si>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</si>
  <si>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</si>
  <si>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</si>
  <si>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</si>
  <si>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</si>
  <si>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</si>
  <si>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</si>
  <si>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</si>
  <si>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</si>
  <si>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</si>
  <si>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</si>
  <si>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</si>
  <si>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</si>
  <si>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</si>
  <si>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</si>
  <si>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</si>
  <si>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</si>
  <si>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</si>
  <si>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</si>
  <si>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</si>
  <si>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</si>
  <si>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</si>
  <si>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</si>
  <si>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</si>
  <si>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</si>
  <si>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</si>
  <si>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</si>
  <si>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</si>
  <si>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</si>
  <si>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</si>
  <si>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</si>
  <si>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</si>
  <si>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</si>
  <si>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</si>
  <si>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</si>
  <si>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</si>
  <si>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</si>
  <si>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</si>
  <si>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</si>
  <si>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</si>
  <si>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</si>
  <si>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</si>
  <si>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</si>
  <si>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</si>
  <si>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</si>
  <si>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</si>
  <si>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</si>
  <si>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</si>
  <si>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</si>
  <si>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</si>
  <si>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</si>
  <si>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</si>
  <si>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</si>
  <si>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</si>
  <si>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</si>
  <si>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</si>
  <si>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</si>
  <si>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</si>
  <si>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</si>
  <si>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</si>
  <si>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</si>
  <si>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</si>
  <si>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</si>
  <si>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</si>
  <si>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</si>
  <si>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</si>
  <si>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</si>
  <si>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</si>
  <si>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</si>
  <si>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</si>
  <si>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</si>
  <si>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</si>
  <si>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</si>
  <si>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</si>
  <si>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</si>
  <si>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</si>
  <si>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</si>
  <si>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</si>
  <si>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</si>
  <si>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</si>
  <si>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</si>
  <si>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</si>
  <si>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</si>
  <si>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</si>
  <si>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</si>
  <si>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</si>
  <si>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</si>
  <si>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</si>
  <si>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</si>
  <si>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</si>
  <si>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</si>
  <si>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</si>
  <si>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</si>
  <si>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</si>
  <si>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</si>
  <si>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</si>
  <si>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</si>
  <si>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</si>
  <si>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</si>
  <si>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</si>
  <si>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</si>
  <si>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</si>
  <si>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</si>
  <si>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</si>
  <si>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</si>
  <si>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</si>
  <si>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</si>
  <si>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</si>
  <si>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</si>
  <si>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</si>
  <si>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</si>
  <si>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</si>
  <si>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</si>
  <si>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</si>
  <si>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</si>
  <si>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</si>
  <si>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</si>
  <si>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</si>
  <si>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</si>
  <si>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</si>
  <si>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</si>
  <si>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</si>
  <si>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</si>
  <si>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</si>
  <si>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</si>
  <si>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</si>
  <si>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</si>
  <si>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</si>
  <si>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</si>
  <si>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</si>
  <si>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</si>
  <si>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</si>
  <si>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</si>
  <si>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</si>
  <si>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</si>
  <si>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</si>
  <si>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</si>
  <si>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</si>
  <si>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</si>
  <si>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</si>
  <si>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</si>
  <si>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</si>
  <si>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</si>
  <si>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</si>
  <si>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</si>
  <si>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</si>
  <si>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</si>
  <si>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</si>
  <si>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</si>
  <si>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</si>
  <si>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</si>
  <si>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</si>
  <si>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</si>
  <si>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</si>
  <si>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</si>
  <si>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</si>
  <si>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</si>
  <si>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</si>
  <si>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</si>
  <si>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</si>
  <si>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</si>
  <si>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</si>
  <si>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</si>
  <si>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</si>
  <si>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</si>
  <si>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</si>
  <si>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</si>
  <si>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</si>
  <si>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</si>
  <si>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</si>
  <si>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</si>
  <si>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</si>
  <si>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</si>
  <si>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</si>
  <si>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</si>
  <si>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</si>
  <si>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</si>
  <si>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</si>
  <si>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</si>
  <si>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</si>
  <si>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</si>
  <si>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</si>
  <si>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</si>
  <si>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</si>
  <si>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</si>
  <si>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</si>
  <si>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</si>
  <si>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</si>
  <si>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</si>
  <si>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</si>
  <si>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</si>
  <si>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</si>
  <si>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</si>
  <si>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</si>
  <si>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</si>
  <si>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</si>
  <si>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</si>
  <si>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</si>
  <si>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</si>
  <si>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</si>
  <si>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</si>
  <si>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</si>
  <si>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</si>
  <si>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</si>
  <si>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</si>
  <si>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</si>
  <si>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</si>
  <si>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</si>
  <si>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</si>
  <si>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</si>
  <si>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</si>
  <si>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</si>
  <si>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</si>
  <si>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</si>
  <si>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</si>
  <si>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</si>
  <si>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</si>
  <si>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</si>
  <si>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</si>
  <si>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</si>
  <si>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</si>
  <si>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</si>
  <si>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</si>
  <si>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</si>
  <si>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</si>
  <si>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</si>
  <si>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</si>
  <si>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</si>
  <si>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</si>
  <si>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</si>
  <si>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</si>
  <si>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</si>
  <si>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</si>
  <si>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</si>
  <si>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</si>
  <si>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</si>
  <si>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</si>
  <si>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</si>
  <si>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</si>
  <si>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</si>
  <si>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</si>
  <si>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</si>
  <si>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</si>
  <si>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</si>
  <si>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</si>
  <si>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</si>
  <si>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</si>
  <si>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</si>
  <si>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</si>
  <si>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</si>
  <si>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</si>
  <si>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</si>
  <si>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</si>
  <si>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</si>
  <si>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</si>
  <si>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</si>
  <si>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</si>
  <si>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</si>
  <si>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</si>
  <si>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</si>
  <si>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</si>
  <si>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</si>
  <si>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</si>
  <si>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</si>
  <si>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</si>
  <si>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</si>
  <si>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</si>
  <si>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</si>
  <si>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</si>
  <si>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</si>
  <si>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</si>
  <si>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</si>
  <si>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</si>
  <si>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</si>
  <si>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</si>
  <si>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</si>
  <si>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</si>
  <si>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</si>
  <si>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</si>
  <si>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</si>
  <si>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</si>
  <si>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</si>
  <si>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</si>
  <si>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</si>
  <si>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</si>
  <si>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</si>
  <si>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</si>
  <si>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</si>
  <si>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</si>
  <si>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</si>
  <si>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</si>
  <si>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</si>
  <si>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</si>
  <si>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</si>
  <si>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</si>
  <si>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</si>
  <si>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</si>
  <si>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</si>
  <si>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</si>
  <si>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</si>
  <si>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</si>
  <si>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</si>
  <si>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</si>
  <si>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</si>
  <si>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</si>
  <si>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</si>
  <si>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</si>
  <si>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</si>
  <si>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</si>
  <si>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</si>
  <si>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</si>
  <si>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</si>
  <si>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</si>
  <si>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</si>
  <si>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</si>
  <si>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</si>
  <si>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</si>
  <si>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</si>
  <si>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</si>
  <si>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</si>
  <si>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</si>
  <si>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</si>
  <si>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</si>
  <si>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</si>
  <si>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</si>
  <si>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</si>
  <si>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</si>
  <si>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</si>
  <si>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</si>
  <si>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</si>
  <si>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</si>
  <si>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</si>
  <si>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</si>
  <si>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</si>
  <si>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</si>
  <si>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</si>
  <si>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</si>
  <si>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</si>
  <si>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</si>
  <si>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</si>
  <si>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</si>
  <si>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</si>
  <si>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</si>
  <si>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</si>
  <si>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</si>
  <si>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</si>
  <si>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</si>
  <si>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</si>
  <si>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</si>
  <si>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</si>
  <si>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</si>
  <si>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</si>
  <si>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</si>
  <si>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</si>
  <si>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</si>
  <si>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</si>
  <si>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</si>
  <si>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</si>
  <si>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</si>
  <si>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</si>
  <si>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</si>
  <si>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</si>
  <si>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</si>
  <si>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</si>
  <si>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</si>
  <si>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</si>
  <si>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</si>
  <si>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</si>
  <si>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</si>
  <si>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</si>
  <si>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</si>
  <si>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</si>
  <si>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</si>
  <si>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</si>
  <si>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</si>
  <si>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</si>
  <si>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</si>
  <si>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</si>
  <si>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</si>
  <si>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</si>
  <si>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</si>
  <si>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</si>
  <si>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</si>
  <si>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</si>
  <si>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</si>
  <si>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</si>
  <si>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</si>
  <si>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</si>
  <si>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</si>
  <si>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</si>
  <si>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</si>
  <si>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</si>
  <si>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</si>
  <si>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</si>
  <si>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</si>
  <si>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</si>
  <si>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</si>
  <si>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</si>
  <si>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</si>
  <si>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</si>
  <si>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</si>
  <si>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</si>
  <si>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</si>
  <si>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</si>
  <si>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</si>
  <si>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</si>
  <si>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</si>
  <si>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</si>
  <si>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</si>
  <si>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</si>
  <si>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</si>
  <si>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</si>
  <si>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</si>
  <si>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</si>
  <si>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</si>
  <si>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</si>
  <si>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</si>
  <si>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</si>
  <si>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</si>
  <si>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</si>
  <si>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</si>
  <si>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</si>
  <si>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</si>
  <si>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</si>
  <si>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</si>
  <si>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</si>
  <si>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</si>
  <si>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</si>
  <si>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</si>
  <si>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</si>
  <si>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</si>
  <si>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</si>
  <si>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</si>
  <si>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</si>
  <si>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</si>
  <si>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</si>
  <si>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</si>
  <si>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</si>
  <si>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</si>
  <si>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</si>
  <si>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</si>
  <si>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</si>
  <si>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</si>
  <si>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</si>
  <si>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</si>
  <si>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</si>
  <si>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</si>
  <si>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</si>
  <si>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</si>
  <si>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</si>
  <si>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</si>
  <si>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</si>
  <si>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</si>
  <si>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</si>
  <si>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</si>
  <si>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</si>
  <si>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</si>
  <si>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</si>
  <si>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</si>
  <si>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</si>
  <si>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</si>
  <si>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</si>
  <si>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</si>
  <si>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</si>
  <si>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</si>
  <si>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</si>
  <si>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</si>
  <si>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</si>
  <si>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</si>
  <si>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</si>
  <si>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</si>
  <si>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</si>
  <si>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</si>
  <si>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</si>
  <si>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</si>
  <si>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</si>
  <si>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</si>
  <si>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</si>
  <si>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</si>
  <si>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</si>
  <si>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</si>
  <si>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</si>
  <si>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</si>
  <si>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</si>
  <si>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</si>
  <si>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</si>
  <si>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</si>
  <si>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</si>
  <si>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</si>
  <si>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</si>
  <si>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</si>
  <si>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</si>
  <si>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</si>
  <si>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</si>
  <si>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</si>
  <si>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</si>
  <si>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</si>
  <si>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</si>
  <si>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</si>
  <si>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</si>
  <si>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</si>
  <si>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</si>
  <si>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</si>
  <si>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</si>
  <si>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</si>
  <si>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</si>
  <si>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</si>
  <si>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</si>
  <si>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</si>
  <si>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</si>
  <si>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</si>
  <si>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</si>
  <si>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</si>
  <si>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</si>
  <si>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</si>
  <si>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</si>
  <si>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</si>
  <si>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</si>
  <si>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</si>
  <si>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</si>
  <si>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</si>
  <si>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</si>
  <si>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</si>
  <si>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</si>
  <si>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</si>
  <si>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</si>
  <si>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</si>
  <si>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</si>
  <si>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</si>
  <si>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</si>
  <si>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</si>
  <si>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</si>
  <si>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</si>
  <si>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</si>
  <si>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</si>
  <si>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</si>
  <si>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</si>
  <si>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</si>
  <si>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</si>
  <si>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</si>
  <si>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</si>
  <si>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</si>
  <si>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</si>
  <si>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</si>
  <si>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</si>
  <si>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</si>
  <si>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</si>
  <si>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</si>
  <si>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</si>
  <si>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</si>
  <si>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</si>
  <si>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</si>
  <si>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</si>
  <si>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</si>
  <si>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</si>
  <si>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</si>
  <si>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</si>
  <si>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</si>
  <si>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</si>
  <si>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</si>
  <si>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</si>
  <si>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</si>
  <si>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</si>
  <si>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</si>
  <si>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</si>
  <si>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</si>
  <si>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</si>
  <si>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</si>
  <si>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</si>
  <si>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</si>
  <si>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</si>
  <si>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</si>
  <si>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</si>
  <si>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</si>
  <si>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</si>
  <si>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</si>
  <si>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</si>
  <si>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</si>
  <si>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</si>
  <si>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</si>
  <si>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</si>
  <si>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</si>
  <si>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</si>
  <si>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</si>
  <si>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</si>
  <si>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</si>
  <si>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</si>
  <si>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</si>
  <si>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</si>
  <si>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</si>
  <si>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</si>
  <si>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</si>
  <si>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</si>
  <si>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</si>
  <si>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</si>
  <si>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</si>
  <si>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</si>
  <si>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</si>
  <si>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</si>
  <si>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</si>
  <si>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</si>
  <si>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</si>
  <si>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</si>
  <si>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</si>
  <si>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</si>
  <si>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</si>
  <si>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</si>
  <si>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</si>
  <si>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</si>
  <si>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</si>
  <si>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</si>
  <si>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</si>
  <si>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</si>
  <si>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</si>
  <si>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</si>
  <si>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</si>
  <si>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</si>
  <si>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</si>
  <si>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</si>
  <si>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</si>
  <si>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</si>
  <si>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</si>
  <si>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</si>
  <si>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</si>
  <si>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</si>
  <si>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</si>
  <si>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</si>
  <si>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</si>
  <si>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</si>
  <si>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</si>
  <si>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</si>
  <si>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</si>
  <si>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</si>
  <si>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</si>
  <si>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</si>
  <si>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</si>
  <si>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</si>
  <si>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</si>
  <si>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</si>
  <si>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</si>
  <si>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</si>
  <si>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</si>
  <si>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</si>
  <si>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</si>
  <si>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</si>
  <si>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</si>
  <si>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</si>
  <si>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</si>
  <si>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</si>
  <si>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</si>
  <si>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</si>
  <si>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</si>
  <si>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</si>
  <si>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</si>
  <si>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</si>
  <si>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</si>
  <si>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</si>
  <si>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</si>
  <si>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</si>
  <si>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</si>
  <si>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</si>
  <si>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</si>
  <si>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</si>
  <si>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</si>
  <si>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</si>
  <si>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</si>
  <si>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</si>
  <si>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</si>
  <si>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</si>
  <si>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</si>
  <si>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</si>
  <si>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</si>
  <si>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</si>
  <si>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</si>
  <si>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</si>
  <si>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</si>
  <si>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</si>
  <si>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</si>
  <si>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</si>
  <si>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</si>
  <si>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</si>
  <si>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</si>
  <si>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</si>
  <si>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</si>
  <si>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</si>
  <si>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</si>
  <si>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</si>
  <si>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</si>
  <si>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</si>
  <si>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</si>
  <si>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</si>
  <si>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</si>
  <si>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</si>
  <si>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</si>
  <si>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</si>
  <si>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</si>
  <si>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</si>
  <si>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</si>
  <si>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</si>
  <si>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</si>
  <si>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</si>
  <si>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</si>
  <si>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</si>
  <si>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</si>
  <si>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</si>
  <si>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</si>
  <si>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</si>
  <si>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</si>
  <si>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</si>
  <si>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</si>
  <si>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</si>
  <si>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</si>
  <si>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</si>
  <si>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</si>
  <si>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</si>
  <si>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</si>
  <si>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</si>
  <si>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</si>
  <si>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</si>
  <si>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</si>
  <si>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</si>
  <si>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</si>
  <si>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</si>
  <si>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</si>
  <si>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</si>
  <si>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</si>
  <si>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</si>
  <si>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</si>
  <si>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</si>
  <si>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</si>
  <si>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</si>
  <si>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</si>
  <si>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</si>
  <si>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</si>
  <si>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</si>
  <si>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</si>
  <si>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</si>
  <si>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</si>
  <si>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</si>
  <si>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</si>
  <si>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</si>
  <si>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</si>
  <si>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</si>
  <si>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</si>
  <si>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</si>
  <si>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</si>
  <si>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</si>
  <si>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</si>
  <si>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</si>
  <si>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</si>
  <si>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</si>
  <si>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</si>
  <si>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</si>
  <si>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</si>
  <si>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</si>
  <si>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</si>
  <si>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</si>
  <si>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</si>
  <si>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</si>
  <si>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</si>
  <si>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</si>
  <si>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</si>
  <si>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</si>
  <si>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</si>
  <si>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</si>
  <si>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</si>
  <si>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</si>
  <si>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</si>
  <si>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</si>
  <si>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</si>
  <si>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</si>
  <si>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</si>
  <si>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</si>
  <si>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</si>
  <si>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</si>
  <si>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</si>
  <si>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</si>
  <si>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</si>
  <si>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</si>
  <si>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</si>
  <si>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</si>
  <si>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</si>
  <si>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</si>
  <si>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</si>
  <si>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</si>
  <si>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</si>
  <si>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</si>
  <si>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</si>
  <si>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</si>
  <si>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</si>
  <si>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</si>
  <si>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</si>
  <si>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</si>
  <si>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</si>
  <si>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</si>
  <si>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</si>
  <si>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</si>
  <si>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</si>
  <si>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</si>
  <si>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</si>
  <si>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</si>
  <si>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</si>
  <si>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</si>
  <si>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</si>
  <si>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</si>
  <si>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</si>
  <si>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</si>
  <si>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</si>
  <si>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</si>
  <si>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</si>
  <si>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</si>
  <si>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</si>
  <si>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</si>
  <si>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</si>
  <si>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</si>
  <si>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</si>
  <si>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</si>
  <si>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</si>
  <si>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</si>
  <si>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</si>
  <si>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</si>
  <si>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</si>
  <si>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</si>
  <si>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</si>
  <si>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</si>
  <si>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</si>
  <si>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</si>
  <si>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</si>
  <si>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</si>
  <si>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</si>
  <si>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</si>
  <si>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</si>
  <si>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</si>
  <si>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</si>
  <si>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</si>
  <si>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</si>
  <si>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</si>
  <si>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</si>
  <si>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</si>
  <si>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</si>
  <si>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</si>
  <si>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</si>
  <si>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</si>
  <si>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</si>
  <si>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</si>
  <si>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</si>
  <si>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</si>
  <si>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</si>
  <si>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</si>
  <si>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</si>
  <si>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</si>
  <si>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</si>
  <si>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</si>
  <si>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</si>
  <si>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</si>
  <si>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</si>
  <si>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</si>
  <si>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</si>
  <si>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</si>
  <si>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</si>
  <si>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</si>
  <si>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</si>
  <si>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</si>
  <si>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</si>
  <si>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</si>
  <si>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</si>
  <si>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</si>
  <si>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</si>
  <si>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</si>
  <si>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</si>
  <si>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</si>
  <si>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</si>
  <si>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</si>
  <si>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</si>
  <si>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</si>
  <si>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</si>
  <si>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</si>
  <si>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</si>
  <si>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</si>
  <si>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</si>
  <si>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</si>
  <si>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</si>
  <si>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</si>
  <si>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</si>
  <si>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</si>
  <si>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</si>
  <si>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</si>
  <si>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</si>
  <si>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</si>
  <si>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</si>
  <si>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</si>
  <si>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</si>
  <si>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</si>
  <si>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</si>
  <si>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</si>
  <si>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</si>
  <si>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</si>
  <si>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</si>
  <si>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</si>
  <si>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</si>
  <si>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</si>
  <si>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</si>
  <si>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</si>
  <si>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</si>
  <si>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</si>
  <si>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</si>
  <si>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</si>
  <si>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</si>
  <si>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</si>
  <si>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</si>
  <si>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</si>
  <si>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</si>
  <si>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</si>
  <si>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</si>
  <si>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</si>
  <si>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</si>
  <si>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</si>
  <si>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</si>
  <si>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</si>
  <si>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</si>
  <si>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</si>
  <si>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</si>
  <si>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</si>
  <si>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</si>
  <si>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</si>
  <si>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</si>
  <si>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</si>
  <si>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</si>
  <si>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</si>
  <si>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</si>
  <si>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</si>
  <si>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</si>
  <si>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</si>
  <si>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</si>
  <si>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</si>
  <si>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</si>
  <si>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</si>
  <si>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</si>
  <si>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</si>
  <si>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</si>
  <si>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</si>
  <si>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</si>
  <si>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</si>
  <si>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</si>
  <si>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</si>
  <si>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</si>
  <si>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</si>
  <si>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</si>
  <si>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</si>
  <si>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</si>
  <si>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</si>
  <si>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</si>
  <si>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</si>
  <si>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</si>
  <si>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</si>
  <si>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</si>
  <si>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</si>
  <si>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</si>
  <si>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</si>
  <si>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</si>
  <si>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</si>
  <si>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</si>
  <si>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</si>
  <si>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</si>
  <si>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</si>
  <si>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</si>
  <si>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</si>
  <si>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</si>
  <si>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</si>
  <si>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</si>
  <si>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</si>
  <si>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</si>
  <si>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</si>
  <si>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</si>
  <si>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</si>
  <si>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</si>
  <si>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</si>
  <si>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</si>
  <si>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</si>
  <si>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</si>
  <si>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</si>
  <si>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</si>
  <si>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</si>
  <si>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</si>
  <si>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</si>
  <si>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</si>
  <si>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</si>
  <si>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</si>
  <si>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</si>
  <si>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</si>
  <si>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</si>
  <si>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</si>
  <si>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</si>
  <si>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</si>
  <si>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</si>
  <si>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</si>
  <si>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</si>
  <si>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</si>
  <si>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</si>
  <si>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</si>
  <si>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</si>
  <si>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</si>
  <si>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</si>
  <si>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</si>
  <si>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</si>
  <si>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</si>
  <si>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</si>
  <si>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</si>
  <si>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</si>
  <si>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</si>
  <si>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</si>
  <si>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</si>
  <si>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</si>
  <si>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</si>
  <si>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</si>
  <si>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</si>
  <si>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</si>
  <si>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</si>
  <si>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</si>
  <si>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</si>
  <si>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</si>
  <si>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</si>
  <si>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</si>
  <si>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</si>
  <si>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</si>
  <si>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</si>
  <si>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</si>
  <si>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</si>
  <si>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</si>
  <si>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</si>
  <si>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</si>
  <si>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</si>
  <si>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</si>
  <si>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</si>
  <si>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</si>
  <si>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</si>
  <si>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</si>
  <si>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</si>
  <si>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</si>
  <si>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</si>
  <si>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</si>
  <si>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</si>
  <si>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</si>
  <si>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</si>
  <si>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</si>
  <si>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</si>
  <si>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</si>
  <si>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</si>
  <si>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</si>
  <si>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</si>
  <si>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</si>
  <si>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</si>
  <si>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</si>
  <si>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</si>
  <si>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</si>
  <si>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</si>
  <si>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</si>
  <si>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</si>
  <si>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</si>
  <si>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</si>
  <si>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</si>
  <si>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</si>
  <si>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</si>
  <si>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</si>
  <si>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</si>
  <si>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</si>
  <si>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</si>
  <si>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</si>
  <si>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</si>
  <si>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</si>
  <si>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</si>
  <si>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</si>
  <si>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</si>
  <si>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</si>
  <si>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</si>
  <si>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</si>
  <si>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</si>
  <si>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</si>
  <si>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</si>
  <si>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</si>
  <si>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</si>
  <si>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</si>
  <si>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</si>
  <si>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</si>
  <si>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</si>
  <si>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</si>
  <si>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</si>
  <si>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</si>
  <si>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</si>
  <si>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</si>
  <si>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</si>
  <si>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</si>
  <si>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</si>
  <si>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</si>
  <si>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</si>
  <si>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</si>
  <si>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</si>
  <si>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</si>
  <si>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</si>
  <si>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</si>
  <si>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</si>
  <si>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</si>
  <si>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</si>
  <si>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</si>
  <si>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</si>
  <si>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</si>
  <si>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</si>
  <si>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</si>
  <si>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</si>
  <si>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</si>
  <si>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</si>
  <si>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</si>
  <si>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</si>
  <si>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</si>
  <si>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</si>
  <si>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</si>
  <si>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</si>
  <si>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</si>
  <si>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</si>
  <si>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</si>
  <si>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</si>
  <si>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</si>
  <si>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</si>
  <si>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</si>
  <si>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</si>
  <si>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</si>
  <si>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</si>
  <si>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</si>
  <si>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</si>
  <si>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</si>
  <si>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</si>
  <si>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</si>
  <si>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</si>
  <si>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</si>
  <si>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</si>
  <si>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</si>
  <si>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</si>
  <si>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</si>
  <si>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</si>
  <si>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</si>
  <si>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</si>
  <si>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</si>
  <si>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</si>
  <si>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</si>
  <si>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</si>
  <si>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</si>
  <si>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</si>
  <si>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</si>
  <si>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</si>
  <si>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</si>
  <si>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</si>
  <si>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</si>
  <si>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</si>
  <si>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</si>
  <si>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</si>
  <si>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</si>
  <si>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</si>
  <si>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</si>
  <si>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</si>
  <si>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</si>
  <si>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</si>
  <si>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</si>
  <si>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</si>
  <si>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</si>
  <si>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</si>
  <si>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</si>
  <si>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</si>
  <si>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</si>
  <si>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</si>
  <si>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</si>
  <si>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</si>
  <si>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</si>
  <si>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</si>
  <si>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</si>
  <si>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</si>
  <si>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</si>
  <si>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</si>
  <si>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</si>
  <si>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</si>
  <si>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</si>
  <si>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</si>
  <si>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</si>
  <si>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</si>
  <si>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</si>
  <si>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</si>
  <si>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</si>
  <si>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</si>
  <si>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</si>
  <si>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</si>
  <si>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</si>
  <si>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</si>
  <si>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</si>
  <si>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</si>
  <si>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</si>
  <si>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</si>
  <si>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</si>
  <si>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</si>
  <si>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</si>
  <si>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</si>
  <si>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</si>
  <si>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</si>
  <si>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</si>
  <si>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</si>
  <si>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</si>
  <si>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</si>
  <si>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</si>
  <si>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</si>
  <si>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</si>
  <si>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</si>
  <si>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</si>
  <si>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</si>
  <si>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</si>
  <si>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</si>
  <si>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</si>
  <si>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</si>
  <si>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</si>
  <si>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</si>
  <si>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</si>
  <si>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</si>
  <si>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</si>
  <si>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</si>
  <si>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</si>
  <si>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</si>
  <si>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</si>
  <si>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</si>
  <si>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</si>
  <si>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</si>
  <si>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</si>
  <si>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</si>
  <si>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</si>
  <si>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</si>
  <si>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</si>
  <si>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</si>
  <si>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</si>
  <si>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</si>
  <si>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</si>
  <si>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</si>
  <si>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</si>
  <si>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</si>
  <si>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</si>
  <si>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</si>
  <si>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</si>
  <si>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</si>
  <si>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</si>
  <si>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</si>
  <si>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</si>
  <si>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</si>
  <si>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</si>
  <si>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</si>
  <si>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</si>
  <si>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</si>
  <si>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</si>
  <si>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</si>
  <si>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</si>
  <si>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</si>
  <si>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</si>
  <si>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</si>
  <si>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</si>
  <si>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</si>
  <si>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</si>
  <si>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</si>
  <si>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</si>
  <si>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</si>
  <si>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</si>
  <si>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</si>
  <si>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</si>
  <si>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</si>
  <si>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</si>
  <si>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</si>
  <si>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</si>
  <si>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</si>
  <si>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</si>
  <si>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</si>
  <si>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</si>
  <si>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</si>
  <si>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</si>
  <si>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</si>
  <si>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</si>
  <si>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</si>
  <si>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</si>
  <si>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</si>
  <si>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</si>
  <si>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</si>
  <si>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</si>
  <si>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</si>
  <si>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</si>
  <si>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</si>
  <si>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</si>
  <si>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</si>
  <si>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</si>
  <si>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</si>
  <si>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</si>
  <si>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</si>
  <si>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</si>
  <si>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</si>
  <si>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</si>
  <si>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</si>
  <si>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</si>
  <si>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</si>
  <si>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</si>
  <si>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</si>
  <si>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</si>
  <si>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</si>
  <si>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</si>
  <si>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</si>
  <si>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</si>
  <si>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</si>
  <si>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</si>
  <si>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</si>
  <si>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</si>
  <si>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</si>
  <si>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</si>
  <si>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</si>
  <si>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</si>
  <si>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</si>
  <si>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</si>
  <si>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</si>
  <si>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</si>
  <si>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</si>
  <si>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</si>
  <si>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</si>
  <si>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</si>
  <si>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</si>
  <si>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</si>
  <si>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</si>
  <si>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</si>
  <si>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</si>
  <si>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</si>
  <si>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</si>
  <si>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</si>
  <si>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</si>
  <si>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</si>
  <si>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</si>
  <si>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</si>
  <si>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</si>
  <si>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</si>
  <si>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</si>
  <si>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</si>
  <si>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</si>
  <si>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</si>
  <si>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</si>
  <si>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</si>
  <si>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</si>
  <si>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</si>
  <si>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</si>
  <si>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</si>
  <si>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</si>
  <si>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</si>
  <si>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</si>
  <si>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</si>
  <si>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</si>
  <si>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</si>
  <si>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</si>
  <si>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</si>
  <si>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</si>
  <si>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</si>
  <si>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</si>
  <si>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</si>
  <si>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</si>
  <si>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</si>
  <si>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</si>
  <si>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</si>
  <si>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</si>
  <si>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</si>
  <si>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</si>
  <si>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</si>
  <si>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</si>
  <si>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</si>
  <si>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</si>
  <si>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</si>
  <si>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</si>
  <si>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</si>
  <si>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</si>
  <si>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</si>
  <si>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</si>
  <si>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</si>
  <si>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</si>
  <si>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</si>
  <si>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</si>
  <si>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</si>
  <si>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</si>
  <si>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</si>
  <si>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</si>
  <si>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</si>
  <si>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</si>
  <si>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</si>
  <si>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</si>
  <si>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</si>
  <si>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</si>
  <si>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</si>
  <si>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</si>
  <si>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</si>
  <si>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</si>
  <si>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</si>
  <si>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</si>
  <si>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</si>
  <si>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</si>
  <si>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</si>
  <si>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</si>
  <si>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</si>
  <si>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</si>
  <si>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</si>
  <si>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</si>
  <si>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</si>
  <si>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</si>
  <si>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</si>
  <si>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</si>
  <si>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</si>
  <si>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</si>
  <si>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</si>
  <si>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</si>
  <si>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</si>
  <si>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</si>
  <si>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</si>
  <si>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</si>
  <si>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</si>
  <si>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</si>
  <si>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</si>
  <si>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</si>
  <si>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</si>
  <si>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</si>
  <si>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</si>
  <si>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</si>
  <si>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</si>
  <si>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</si>
  <si>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</si>
  <si>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</si>
  <si>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</si>
  <si>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</si>
  <si>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</si>
  <si>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</si>
  <si>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</si>
  <si>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</si>
  <si>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</si>
  <si>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</si>
  <si>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</si>
  <si>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</si>
  <si>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</si>
  <si>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</si>
  <si>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</si>
  <si>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</si>
  <si>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</si>
  <si>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</si>
  <si>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</si>
  <si>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</si>
  <si>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</si>
  <si>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</si>
  <si>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</si>
  <si>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</si>
  <si>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</si>
  <si>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</si>
  <si>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</si>
  <si>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</si>
  <si>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</si>
  <si>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</si>
  <si>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</si>
  <si>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</si>
  <si>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</si>
  <si>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</si>
  <si>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</si>
  <si>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</si>
  <si>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</si>
  <si>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</si>
  <si>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</si>
  <si>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</si>
  <si>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</si>
  <si>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</si>
  <si>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</si>
  <si>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</si>
  <si>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</si>
  <si>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</si>
  <si>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</si>
  <si>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</si>
  <si>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</si>
  <si>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</si>
  <si>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</si>
  <si>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</si>
  <si>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</si>
  <si>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</si>
  <si>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</si>
  <si>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</si>
  <si>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</si>
  <si>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</si>
  <si>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</si>
  <si>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</si>
  <si>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</si>
  <si>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</si>
  <si>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</si>
  <si>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</si>
  <si>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</si>
  <si>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</si>
  <si>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</si>
  <si>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</si>
  <si>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</si>
  <si>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</si>
  <si>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</si>
  <si>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</si>
  <si>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</si>
  <si>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</si>
  <si>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</si>
  <si>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</si>
  <si>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</si>
  <si>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</si>
  <si>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</si>
  <si>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</si>
  <si>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</si>
  <si>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</si>
  <si>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</si>
  <si>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</si>
  <si>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</si>
  <si>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</si>
  <si>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</si>
  <si>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</si>
  <si>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</si>
  <si>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</si>
  <si>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</si>
  <si>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</si>
  <si>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</si>
  <si>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</si>
  <si>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</si>
  <si>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</si>
  <si>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</si>
  <si>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</si>
  <si>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</si>
  <si>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</si>
  <si>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</si>
  <si>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</si>
  <si>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</si>
  <si>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</si>
  <si>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</si>
  <si>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</si>
  <si>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</si>
  <si>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</si>
  <si>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</si>
  <si>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</si>
  <si>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</si>
  <si>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</si>
  <si>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</si>
  <si>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</si>
  <si>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</si>
  <si>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</si>
  <si>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</si>
  <si>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</si>
  <si>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</si>
  <si>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</si>
  <si>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</si>
  <si>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</si>
  <si>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</si>
  <si>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</si>
  <si>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</si>
  <si>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</si>
  <si>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</si>
  <si>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</si>
  <si>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</si>
  <si>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</si>
  <si>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</si>
  <si>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</si>
  <si>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</si>
  <si>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</si>
  <si>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</si>
  <si>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</si>
  <si>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</si>
  <si>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</si>
  <si>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</si>
  <si>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</si>
  <si>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</si>
  <si>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</si>
  <si>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</si>
  <si>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</si>
  <si>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</si>
  <si>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</si>
  <si>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</si>
  <si>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</si>
  <si>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</si>
  <si>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</si>
  <si>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</si>
  <si>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</si>
  <si>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</si>
  <si>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</si>
  <si>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</si>
  <si>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</si>
  <si>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</si>
  <si>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</si>
  <si>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</si>
  <si>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</si>
  <si>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</si>
  <si>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</si>
  <si>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</si>
  <si>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</si>
  <si>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</si>
  <si>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</si>
  <si>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</si>
  <si>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</si>
  <si>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</si>
  <si>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</si>
  <si>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</si>
  <si>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</si>
  <si>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</si>
  <si>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</si>
  <si>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</si>
  <si>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</si>
  <si>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</si>
  <si>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</si>
  <si>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</si>
  <si>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</si>
  <si>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</si>
  <si>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</si>
  <si>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</si>
  <si>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</si>
  <si>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</si>
  <si>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</si>
  <si>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</si>
  <si>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</si>
  <si>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</si>
  <si>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</si>
  <si>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</si>
  <si>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</si>
  <si>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</si>
  <si>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</si>
  <si>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</si>
  <si>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</si>
  <si>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</si>
  <si>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</si>
  <si>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</si>
  <si>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</si>
  <si>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</si>
  <si>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</si>
  <si>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</si>
  <si>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</si>
  <si>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</si>
  <si>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</si>
  <si>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</si>
  <si>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</si>
  <si>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</si>
  <si>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</si>
  <si>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</si>
  <si>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</si>
  <si>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</si>
  <si>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</si>
  <si>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</si>
  <si>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</si>
  <si>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</si>
  <si>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</si>
  <si>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</si>
  <si>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</si>
  <si>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</si>
  <si>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</si>
  <si>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</si>
  <si>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</si>
  <si>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</si>
  <si>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</si>
  <si>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</si>
  <si>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</si>
  <si>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</si>
  <si>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</si>
  <si>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</si>
  <si>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</si>
  <si>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</si>
  <si>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</si>
  <si>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</si>
  <si>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</si>
  <si>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</si>
  <si>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</si>
  <si>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</si>
  <si>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</si>
  <si>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</si>
  <si>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</si>
  <si>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</si>
  <si>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</si>
  <si>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</si>
  <si>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</si>
  <si>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</si>
  <si>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</si>
  <si>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</si>
  <si>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</si>
  <si>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</si>
  <si>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</si>
  <si>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</si>
  <si>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</si>
  <si>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</si>
  <si>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</si>
  <si>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</si>
  <si>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</si>
  <si>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</si>
  <si>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</si>
  <si>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</si>
  <si>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</si>
  <si>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</si>
  <si>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</si>
  <si>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</si>
  <si>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</si>
  <si>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</si>
  <si>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</si>
  <si>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</si>
  <si>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</si>
  <si>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</si>
  <si>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</si>
  <si>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</si>
  <si>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</si>
  <si>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</si>
  <si>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</si>
  <si>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</si>
  <si>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</si>
  <si>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</si>
  <si>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</si>
  <si>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</si>
  <si>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</si>
  <si>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</si>
  <si>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</si>
  <si>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</si>
  <si>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</si>
  <si>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</si>
  <si>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</si>
  <si>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</si>
  <si>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</si>
  <si>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</si>
  <si>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</si>
  <si>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</si>
  <si>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</si>
  <si>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</si>
  <si>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</si>
  <si>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</si>
  <si>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</si>
  <si>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</si>
  <si>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</si>
  <si>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</si>
  <si>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</si>
  <si>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</si>
  <si>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</si>
  <si>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</si>
  <si>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</si>
  <si>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</si>
  <si>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</si>
  <si>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</si>
  <si>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</si>
  <si>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</si>
  <si>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</si>
  <si>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</si>
  <si>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</si>
  <si>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</si>
  <si>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</si>
  <si>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</si>
  <si>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</si>
  <si>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</si>
  <si>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</si>
  <si>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</si>
  <si>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</si>
  <si>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</si>
  <si>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</si>
  <si>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</si>
  <si>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</si>
  <si>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</si>
  <si>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</si>
  <si>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</si>
  <si>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</si>
  <si>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</si>
  <si>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</si>
  <si>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</si>
  <si>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</si>
  <si>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</si>
  <si>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</si>
  <si>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</si>
  <si>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</si>
  <si>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</si>
  <si>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</si>
  <si>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</si>
  <si>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</si>
  <si>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</si>
  <si>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</si>
  <si>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</si>
  <si>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</si>
  <si>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</si>
  <si>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</si>
  <si>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</si>
  <si>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</si>
  <si>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</si>
  <si>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</si>
  <si>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</si>
  <si>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</si>
  <si>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</si>
  <si>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</si>
  <si>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</si>
  <si>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</si>
  <si>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</si>
  <si>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</si>
  <si>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</si>
  <si>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</si>
  <si>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</si>
  <si>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</si>
  <si>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</si>
  <si>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</si>
  <si>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</si>
  <si>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</si>
  <si>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</si>
  <si>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</si>
  <si>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</si>
  <si>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</si>
  <si>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</si>
  <si>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</si>
  <si>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</si>
  <si>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</si>
  <si>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</si>
  <si>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</si>
  <si>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</si>
  <si>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</si>
  <si>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</si>
  <si>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</si>
  <si>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</si>
  <si>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</si>
  <si>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</si>
  <si>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</si>
  <si>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</si>
  <si>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</si>
  <si>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</si>
  <si>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</si>
  <si>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</si>
  <si>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</si>
  <si>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</si>
  <si>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</si>
  <si>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</si>
  <si>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</si>
  <si>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</si>
  <si>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</si>
  <si>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</si>
  <si>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</si>
  <si>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</si>
  <si>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</si>
  <si>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</si>
  <si>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</si>
  <si>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</si>
  <si>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</si>
  <si>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</si>
  <si>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</si>
  <si>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</si>
  <si>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</si>
  <si>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</si>
  <si>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</si>
  <si>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</si>
  <si>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</si>
  <si>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</si>
  <si>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</si>
  <si>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</si>
  <si>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</si>
  <si>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</si>
  <si>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</si>
  <si>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</si>
  <si>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</si>
  <si>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</si>
  <si>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</si>
  <si>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</si>
  <si>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</si>
  <si>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</si>
  <si>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</si>
  <si>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</si>
  <si>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</si>
  <si>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</si>
  <si>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</si>
  <si>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</si>
  <si>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</si>
  <si>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</si>
  <si>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</si>
  <si>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</si>
  <si>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</si>
  <si>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</si>
  <si>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</si>
  <si>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</si>
  <si>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</si>
  <si>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</si>
  <si>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</si>
  <si>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</si>
  <si>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</si>
  <si>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</si>
  <si>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</si>
  <si>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</si>
  <si>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</si>
  <si>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</si>
  <si>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</si>
  <si>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</si>
  <si>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</si>
  <si>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</si>
  <si>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</si>
  <si>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</si>
  <si>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</si>
  <si>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</si>
  <si>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</si>
  <si>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</si>
  <si>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</si>
  <si>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</si>
  <si>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</si>
  <si>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</si>
  <si>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</si>
  <si>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</si>
  <si>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</si>
  <si>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</si>
  <si>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</si>
  <si>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</si>
  <si>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</si>
  <si>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</si>
  <si>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</si>
  <si>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</si>
  <si>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</si>
  <si>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</si>
  <si>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</si>
  <si>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</si>
  <si>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</si>
  <si>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</si>
  <si>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</si>
  <si>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</si>
  <si>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</si>
  <si>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</si>
  <si>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</si>
  <si>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</si>
  <si>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</si>
  <si>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</si>
  <si>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</si>
  <si>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</si>
  <si>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</si>
  <si>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</si>
  <si>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</si>
  <si>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</si>
  <si>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</si>
  <si>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</si>
  <si>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</si>
  <si>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</si>
  <si>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</si>
  <si>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</si>
  <si>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</si>
  <si>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</si>
  <si>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</si>
  <si>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</si>
  <si>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</si>
  <si>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</si>
  <si>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</si>
  <si>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</si>
  <si>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</si>
  <si>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</si>
  <si>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</si>
  <si>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</si>
  <si>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</si>
  <si>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</si>
  <si>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</si>
  <si>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</si>
  <si>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</si>
  <si>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</si>
  <si>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</si>
  <si>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</si>
  <si>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</si>
  <si>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</si>
  <si>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</si>
  <si>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</si>
  <si>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</si>
  <si>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</si>
  <si>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</si>
  <si>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</si>
  <si>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</si>
  <si>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</si>
  <si>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</si>
  <si>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</si>
  <si>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</si>
  <si>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</si>
  <si>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</si>
  <si>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</si>
  <si>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</si>
  <si>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</si>
  <si>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</si>
  <si>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</si>
  <si>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</si>
  <si>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</si>
  <si>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</si>
  <si>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</si>
  <si>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</si>
  <si>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</si>
  <si>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</si>
  <si>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</si>
  <si>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</si>
  <si>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</si>
  <si>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</si>
  <si>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</si>
  <si>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</si>
  <si>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</si>
  <si>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</si>
  <si>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</si>
  <si>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</si>
  <si>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</si>
  <si>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</si>
  <si>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</si>
  <si>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</si>
  <si>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</si>
  <si>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</si>
  <si>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</si>
  <si>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</si>
  <si>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</si>
  <si>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</si>
  <si>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</si>
  <si>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</si>
  <si>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</si>
  <si>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</si>
  <si>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</si>
  <si>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</si>
  <si>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</si>
  <si>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</si>
  <si>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</si>
  <si>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</si>
  <si>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</si>
  <si>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</si>
  <si>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</si>
  <si>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</si>
  <si>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</si>
  <si>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</si>
  <si>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</si>
  <si>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</si>
  <si>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</si>
  <si>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</si>
  <si>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</si>
  <si>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</si>
  <si>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</si>
  <si>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</si>
  <si>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</si>
  <si>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</si>
  <si>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</si>
  <si>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</si>
  <si>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</si>
  <si>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</si>
  <si>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</si>
  <si>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</si>
  <si>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</si>
  <si>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</si>
  <si>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</si>
  <si>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</si>
  <si>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</si>
  <si>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</si>
  <si>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</si>
  <si>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</si>
  <si>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</si>
  <si>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</si>
  <si>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</si>
  <si>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</si>
  <si>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</si>
  <si>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</si>
  <si>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</si>
  <si>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</si>
  <si>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</si>
  <si>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</si>
  <si>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</si>
  <si>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</si>
  <si>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</si>
  <si>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</si>
  <si>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</si>
  <si>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</si>
  <si>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</si>
  <si>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</si>
  <si>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</si>
  <si>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</si>
  <si>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</si>
  <si>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</si>
  <si>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</si>
  <si>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</si>
  <si>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</si>
  <si>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</si>
  <si>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</si>
  <si>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</si>
  <si>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</si>
  <si>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</si>
  <si>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</si>
  <si>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</si>
  <si>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</si>
  <si>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</si>
  <si>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</si>
  <si>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</si>
  <si>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</si>
  <si>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</si>
  <si>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</si>
  <si>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</si>
  <si>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</si>
  <si>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</si>
  <si>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</si>
  <si>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</si>
  <si>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</si>
  <si>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</si>
  <si>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</si>
  <si>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</si>
  <si>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</si>
  <si>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</si>
  <si>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</si>
  <si>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</si>
  <si>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</si>
  <si>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</si>
  <si>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</si>
  <si>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</si>
  <si>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</si>
  <si>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</si>
  <si>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</si>
  <si>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</si>
  <si>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</si>
  <si>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</si>
  <si>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</si>
  <si>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</si>
  <si>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</si>
  <si>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</si>
  <si>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</si>
  <si>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</si>
  <si>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</si>
  <si>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</si>
  <si>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</si>
  <si>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</si>
  <si>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</si>
  <si>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</si>
  <si>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</si>
  <si>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</si>
  <si>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</si>
  <si>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</si>
  <si>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</si>
  <si>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</si>
  <si>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</si>
  <si>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</si>
  <si>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</si>
  <si>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</si>
  <si>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</si>
  <si>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</si>
  <si>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</si>
  <si>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</si>
  <si>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</si>
  <si>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</si>
  <si>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</si>
  <si>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</si>
  <si>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</si>
  <si>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</si>
  <si>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</si>
  <si>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</si>
  <si>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</si>
  <si>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</si>
  <si>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</si>
  <si>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</si>
  <si>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</si>
  <si>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</si>
  <si>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</si>
  <si>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</si>
  <si>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</si>
  <si>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</si>
  <si>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</si>
  <si>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</si>
  <si>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</si>
  <si>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</si>
  <si>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</si>
  <si>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</si>
  <si>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</si>
  <si>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</si>
  <si>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</si>
  <si>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</si>
  <si>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</si>
  <si>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</si>
  <si>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</si>
  <si>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</si>
  <si>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</si>
  <si>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</si>
  <si>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</si>
  <si>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</si>
  <si>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</si>
  <si>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</si>
  <si>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</si>
  <si>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</si>
  <si>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</si>
  <si>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</si>
  <si>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</si>
  <si>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</si>
  <si>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</si>
  <si>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</si>
  <si>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</si>
  <si>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</si>
  <si>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</si>
  <si>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</si>
  <si>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</si>
  <si>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</si>
  <si>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</si>
  <si>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</si>
  <si>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</si>
  <si>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</si>
  <si>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</si>
  <si>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</si>
  <si>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</si>
  <si>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</si>
  <si>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</si>
  <si>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</si>
  <si>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</si>
  <si>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</si>
  <si>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</si>
  <si>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</si>
  <si>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</si>
  <si>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</si>
  <si>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</si>
  <si>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</si>
  <si>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</si>
  <si>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</si>
  <si>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</si>
  <si>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</si>
  <si>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</si>
  <si>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</si>
  <si>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</si>
  <si>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</si>
  <si>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</si>
  <si>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</si>
  <si>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</si>
  <si>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</si>
  <si>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</si>
  <si>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</si>
  <si>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</si>
  <si>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</si>
  <si>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</si>
  <si>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</si>
  <si>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</si>
  <si>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</si>
  <si>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</si>
  <si>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</si>
  <si>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</si>
  <si>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</si>
  <si>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</si>
  <si>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</si>
  <si>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</si>
  <si>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</si>
  <si>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</si>
  <si>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</si>
  <si>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</si>
  <si>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</si>
  <si>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</si>
  <si>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</si>
  <si>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</si>
  <si>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</si>
  <si>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</si>
  <si>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</si>
  <si>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</si>
  <si>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</si>
  <si>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</si>
  <si>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</si>
  <si>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</si>
  <si>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</si>
  <si>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</si>
  <si>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</si>
  <si>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</si>
  <si>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</si>
  <si>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</si>
  <si>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</si>
  <si>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</si>
  <si>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</si>
  <si>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</si>
  <si>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</si>
  <si>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</si>
  <si>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</si>
  <si>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</si>
  <si>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</si>
  <si>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</si>
  <si>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</si>
  <si>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</si>
  <si>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</si>
  <si>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</si>
  <si>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</si>
  <si>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</si>
  <si>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</si>
  <si>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</si>
  <si>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</si>
  <si>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</si>
  <si>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</si>
  <si>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</si>
  <si>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</si>
  <si>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</si>
  <si>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</si>
  <si>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</si>
  <si>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</si>
  <si>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</si>
  <si>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</si>
  <si>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</si>
  <si>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</si>
  <si>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</si>
  <si>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</si>
  <si>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</si>
  <si>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</si>
  <si>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</si>
  <si>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</si>
  <si>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</si>
  <si>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</si>
  <si>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</si>
  <si>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</si>
  <si>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</si>
  <si>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</si>
  <si>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</si>
  <si>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</si>
  <si>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</si>
  <si>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</si>
  <si>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</si>
  <si>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</si>
  <si>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</si>
  <si>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</si>
  <si>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</si>
  <si>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</si>
  <si>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</si>
  <si>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</si>
  <si>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</si>
  <si>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</si>
  <si>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</si>
  <si>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</si>
  <si>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</si>
  <si>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</si>
  <si>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</si>
  <si>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</si>
  <si>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</si>
  <si>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</si>
  <si>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</si>
  <si>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</si>
  <si>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</si>
  <si>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</si>
  <si>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</si>
  <si>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</si>
  <si>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</si>
  <si>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</si>
  <si>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</si>
  <si>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</si>
  <si>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</si>
  <si>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</si>
  <si>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</si>
  <si>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</si>
  <si>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</si>
  <si>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</si>
  <si>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</si>
  <si>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</si>
  <si>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</si>
  <si>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</si>
  <si>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</si>
  <si>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</si>
  <si>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</si>
  <si>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</si>
  <si>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</si>
  <si>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</si>
  <si>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</si>
  <si>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</si>
  <si>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</si>
  <si>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</si>
  <si>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</si>
  <si>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</si>
  <si>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</si>
  <si>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</si>
  <si>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</si>
  <si>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</si>
  <si>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</si>
  <si>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</si>
  <si>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</si>
  <si>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</si>
  <si>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</si>
  <si>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</si>
  <si>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</si>
  <si>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</si>
  <si>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</si>
  <si>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</si>
  <si>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</si>
  <si>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</si>
  <si>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</si>
  <si>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</si>
  <si>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</si>
  <si>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</si>
  <si>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</si>
  <si>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</si>
  <si>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</si>
  <si>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</si>
  <si>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</si>
  <si>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</si>
  <si>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</si>
  <si>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</si>
  <si>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</si>
  <si>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</si>
  <si>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</si>
  <si>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</si>
  <si>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</si>
  <si>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</si>
  <si>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</si>
  <si>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</si>
  <si>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</si>
  <si>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</si>
  <si>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</si>
  <si>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</si>
  <si>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</si>
  <si>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</si>
  <si>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</si>
  <si>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</si>
  <si>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</si>
  <si>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</si>
  <si>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</si>
  <si>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</si>
  <si>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</si>
  <si>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</si>
  <si>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</si>
  <si>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</si>
  <si>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</si>
  <si>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</si>
  <si>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</si>
  <si>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</si>
  <si>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</si>
  <si>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</si>
  <si>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</si>
  <si>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</si>
  <si>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</si>
  <si>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</si>
  <si>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</si>
  <si>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</si>
  <si>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</si>
  <si>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</si>
  <si>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</si>
  <si>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</si>
  <si>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</si>
  <si>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</si>
  <si>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</si>
  <si>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</si>
  <si>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</si>
  <si>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</si>
  <si>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</si>
  <si>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</si>
  <si>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</si>
  <si>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</si>
  <si>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</si>
  <si>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</si>
  <si>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</si>
  <si>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</si>
  <si>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</si>
  <si>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</si>
  <si>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</si>
  <si>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</si>
  <si>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</si>
  <si>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</si>
  <si>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</si>
  <si>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</si>
  <si>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</si>
  <si>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</si>
  <si>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</si>
  <si>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</si>
  <si>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</si>
  <si>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</si>
  <si>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</si>
  <si>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</si>
  <si>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</si>
  <si>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</si>
  <si>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</si>
  <si>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</si>
  <si>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</si>
  <si>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</si>
  <si>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</si>
  <si>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</si>
  <si>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</si>
  <si>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</si>
  <si>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</si>
  <si>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</si>
  <si>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</si>
  <si>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</si>
  <si>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</si>
  <si>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</si>
  <si>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</si>
  <si>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</si>
  <si>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</si>
  <si>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</si>
  <si>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</si>
  <si>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</si>
  <si>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</si>
  <si>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</si>
  <si>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</si>
  <si>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</si>
  <si>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</si>
  <si>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</si>
  <si>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</si>
  <si>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</si>
  <si>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</si>
  <si>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</si>
  <si>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</si>
  <si>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</si>
  <si>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</si>
  <si>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</si>
  <si>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</si>
  <si>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</si>
  <si>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</si>
  <si>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</si>
  <si>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</si>
  <si>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</si>
  <si>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</si>
  <si>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</si>
  <si>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</si>
  <si>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</si>
  <si>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</si>
  <si>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</si>
  <si>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</si>
  <si>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</si>
  <si>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</si>
  <si>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</si>
  <si>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</si>
  <si>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</si>
  <si>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</si>
  <si>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</si>
  <si>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</si>
  <si>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</si>
  <si>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</si>
  <si>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</si>
  <si>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</si>
  <si>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</si>
  <si>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</si>
  <si>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</si>
  <si>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</si>
  <si>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</si>
  <si>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</si>
  <si>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</si>
  <si>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</si>
  <si>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</si>
  <si>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</si>
  <si>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</si>
  <si>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</si>
  <si>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</si>
  <si>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</si>
  <si>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</si>
  <si>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</si>
  <si>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</si>
  <si>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</si>
  <si>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</si>
  <si>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</si>
  <si>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</si>
  <si>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</si>
  <si>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</si>
  <si>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</si>
  <si>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</si>
  <si>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</si>
  <si>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</si>
  <si>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</si>
  <si>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</si>
  <si>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</si>
  <si>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</si>
  <si>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</si>
  <si>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</si>
  <si>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</si>
  <si>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</si>
  <si>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</si>
  <si>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</si>
  <si>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</si>
  <si>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</si>
  <si>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</si>
  <si>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</si>
  <si>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</si>
  <si>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</si>
  <si>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</si>
  <si>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</si>
  <si>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</si>
  <si>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</si>
  <si>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</si>
  <si>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</si>
  <si>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</si>
  <si>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</si>
  <si>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</si>
  <si>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</si>
  <si>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</si>
  <si>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</si>
  <si>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</si>
  <si>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</si>
  <si>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</si>
  <si>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</si>
  <si>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</si>
  <si>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</si>
  <si>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</si>
  <si>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</si>
  <si>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</si>
  <si>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</si>
  <si>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</si>
  <si>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</si>
  <si>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</si>
  <si>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</si>
  <si>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</si>
  <si>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</si>
  <si>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</si>
  <si>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</si>
  <si>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</si>
  <si>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</si>
  <si>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</si>
  <si>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</si>
  <si>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</si>
  <si>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</si>
  <si>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</si>
  <si>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</si>
  <si>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</si>
  <si>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</si>
  <si>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</si>
  <si>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</si>
  <si>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</si>
  <si>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</si>
  <si>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</si>
  <si>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</si>
  <si>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</si>
  <si>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</si>
  <si>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</si>
  <si>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</si>
  <si>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</si>
  <si>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</si>
  <si>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</si>
  <si>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</si>
  <si>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</si>
  <si>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</si>
  <si>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</si>
  <si>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</si>
  <si>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</si>
  <si>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</si>
  <si>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</si>
  <si>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</si>
  <si>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</si>
  <si>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</si>
  <si>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</si>
  <si>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</si>
  <si>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</si>
  <si>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</si>
  <si>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</si>
  <si>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</si>
  <si>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</si>
  <si>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</si>
  <si>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</si>
  <si>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</si>
  <si>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</si>
  <si>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</si>
  <si>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</si>
  <si>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</si>
  <si>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</si>
  <si>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</si>
  <si>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</si>
  <si>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</si>
  <si>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</si>
  <si>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</si>
  <si>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</si>
  <si>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</si>
  <si>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</si>
  <si>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</si>
  <si>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</si>
  <si>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</si>
  <si>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</si>
  <si>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</si>
  <si>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</si>
  <si>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</si>
  <si>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</si>
  <si>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</si>
  <si>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</si>
  <si>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</si>
  <si>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</si>
  <si>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</si>
  <si>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</si>
  <si>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</si>
  <si>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</si>
  <si>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</si>
  <si>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</si>
  <si>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</si>
  <si>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</si>
  <si>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</si>
  <si>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</si>
  <si>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</si>
  <si>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</si>
  <si>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</si>
  <si>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</si>
  <si>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</si>
  <si>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</si>
  <si>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</si>
  <si>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</si>
  <si>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</si>
  <si>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</si>
  <si>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</si>
  <si>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</si>
  <si>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</si>
  <si>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</si>
  <si>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</si>
  <si>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</si>
  <si>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</si>
  <si>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</si>
  <si>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</si>
  <si>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</si>
  <si>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</si>
  <si>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</si>
  <si>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</si>
  <si>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</si>
  <si>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</si>
  <si>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</si>
  <si>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</si>
  <si>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</si>
  <si>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</si>
  <si>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</si>
  <si>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</si>
  <si>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</si>
  <si>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</si>
  <si>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</si>
  <si>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</si>
  <si>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</si>
  <si>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</si>
  <si>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</si>
  <si>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</si>
  <si>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</si>
  <si>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</si>
  <si>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</si>
  <si>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</si>
  <si>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</si>
  <si>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</si>
  <si>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</si>
  <si>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</si>
  <si>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</si>
  <si>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</si>
  <si>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</si>
  <si>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</si>
  <si>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</si>
  <si>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</si>
  <si>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</si>
  <si>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</si>
  <si>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</si>
  <si>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</si>
  <si>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</si>
  <si>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</si>
  <si>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</si>
  <si>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</si>
  <si>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</si>
  <si>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</si>
  <si>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</si>
  <si>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</si>
  <si>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</si>
  <si>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</si>
  <si>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</si>
  <si>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</si>
  <si>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</si>
  <si>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</si>
  <si>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</si>
  <si>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</si>
  <si>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</si>
  <si>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</si>
  <si>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</si>
  <si>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</si>
  <si>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</si>
  <si>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</si>
  <si>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</si>
  <si>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</si>
  <si>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</si>
  <si>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</si>
  <si>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</si>
  <si>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</si>
  <si>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</si>
  <si>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</si>
  <si>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</si>
  <si>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</si>
  <si>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</si>
  <si>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</si>
  <si>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</si>
  <si>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</si>
  <si>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</si>
  <si>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</si>
  <si>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</si>
  <si>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</si>
  <si>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</si>
  <si>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</si>
  <si>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</si>
  <si>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</si>
  <si>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</si>
  <si>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</si>
  <si>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</si>
  <si>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</si>
  <si>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</si>
  <si>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</si>
  <si>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</si>
  <si>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</si>
  <si>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</si>
  <si>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</si>
  <si>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</si>
  <si>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</si>
  <si>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</si>
  <si>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</si>
  <si>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</si>
  <si>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</si>
  <si>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</si>
  <si>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</si>
  <si>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</si>
  <si>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</si>
  <si>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</si>
  <si>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</si>
  <si>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</si>
  <si>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</si>
  <si>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</si>
  <si>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</si>
  <si>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</si>
  <si>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</si>
  <si>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</si>
  <si>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</si>
  <si>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</si>
  <si>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</si>
  <si>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</si>
  <si>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</si>
  <si>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</si>
  <si>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</si>
  <si>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</si>
  <si>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</si>
  <si>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</si>
  <si>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</si>
  <si>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</si>
  <si>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</si>
  <si>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</si>
  <si>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</si>
  <si>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</si>
  <si>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</si>
  <si>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</si>
  <si>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</si>
  <si>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</si>
  <si>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</si>
  <si>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</si>
  <si>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</si>
  <si>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</si>
  <si>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</si>
  <si>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</si>
  <si>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</si>
  <si>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</si>
  <si>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</si>
  <si>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</si>
  <si>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</si>
  <si>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</si>
  <si>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</si>
  <si>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</si>
  <si>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</si>
  <si>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</si>
  <si>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</si>
  <si>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</si>
  <si>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</si>
  <si>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</si>
  <si>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</si>
  <si>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</si>
  <si>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</si>
  <si>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</si>
  <si>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</si>
  <si>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</si>
  <si>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</si>
  <si>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</si>
  <si>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</si>
  <si>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</si>
  <si>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</si>
  <si>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</si>
  <si>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</si>
  <si>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</si>
  <si>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</si>
  <si>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</si>
  <si>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</si>
  <si>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</si>
  <si>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</si>
  <si>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</si>
  <si>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</si>
  <si>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</si>
  <si>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</si>
  <si>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</si>
  <si>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</si>
  <si>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</si>
  <si>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</si>
  <si>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</si>
  <si>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</si>
  <si>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</si>
  <si>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</si>
  <si>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</si>
  <si>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</si>
  <si>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</si>
  <si>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</si>
  <si>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</si>
  <si>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</si>
  <si>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</si>
  <si>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</si>
  <si>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</si>
  <si>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</si>
  <si>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</si>
  <si>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</si>
  <si>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</si>
  <si>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</si>
  <si>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</si>
  <si>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</si>
  <si>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</si>
  <si>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</si>
  <si>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</si>
  <si>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</si>
  <si>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</si>
  <si>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</si>
  <si>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</si>
  <si>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</si>
  <si>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</si>
  <si>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</si>
  <si>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</si>
  <si>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</si>
  <si>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</si>
  <si>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</si>
  <si>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</si>
  <si>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</si>
  <si>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</si>
  <si>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</si>
  <si>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</si>
  <si>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</si>
  <si>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</si>
  <si>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</si>
  <si>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</si>
  <si>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</si>
  <si>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</si>
  <si>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</si>
  <si>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</si>
  <si>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</si>
  <si>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</si>
  <si>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</si>
  <si>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</si>
  <si>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</si>
  <si>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</si>
  <si>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</si>
  <si>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</si>
  <si>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</si>
  <si>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</si>
  <si>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</si>
  <si>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</si>
  <si>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</si>
  <si>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</si>
  <si>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</si>
  <si>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</si>
  <si>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</si>
  <si>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</si>
  <si>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</si>
  <si>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</si>
  <si>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</si>
  <si>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</si>
  <si>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</si>
  <si>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</si>
  <si>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</si>
  <si>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</si>
  <si>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</si>
  <si>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</si>
  <si>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</si>
  <si>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</si>
  <si>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</si>
  <si>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</si>
  <si>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</si>
  <si>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</si>
  <si>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</si>
  <si>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</si>
  <si>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</si>
  <si>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</si>
  <si>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</si>
  <si>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</si>
  <si>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</si>
  <si>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</si>
  <si>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</si>
  <si>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</si>
  <si>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</si>
  <si>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</si>
  <si>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</si>
  <si>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</si>
  <si>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</si>
  <si>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</si>
  <si>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</si>
  <si>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</si>
  <si>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</si>
  <si>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</si>
  <si>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</si>
  <si>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</si>
  <si>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</si>
  <si>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</si>
  <si>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</si>
  <si>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</si>
  <si>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</si>
  <si>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</si>
  <si>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</si>
  <si>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</si>
  <si>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</si>
  <si>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</si>
  <si>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</si>
  <si>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</si>
  <si>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</si>
  <si>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</si>
  <si>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</si>
  <si>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</si>
  <si>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</si>
  <si>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</si>
  <si>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</si>
  <si>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</si>
  <si>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</si>
  <si>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</si>
  <si>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</si>
  <si>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</si>
  <si>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</si>
  <si>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</si>
  <si>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</si>
  <si>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</si>
  <si>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</si>
  <si>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</si>
  <si>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</si>
  <si>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</si>
  <si>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</si>
  <si>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</si>
  <si>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</si>
  <si>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</si>
  <si>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</si>
  <si>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</si>
  <si>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</si>
  <si>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</si>
  <si>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</si>
  <si>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</si>
  <si>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</si>
  <si>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</si>
  <si>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</si>
  <si>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</si>
  <si>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</si>
  <si>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</si>
  <si>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</si>
  <si>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</si>
  <si>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</si>
  <si>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</si>
  <si>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</si>
  <si>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</si>
  <si>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</si>
  <si>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</si>
  <si>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</si>
  <si>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</si>
  <si>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</si>
  <si>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</si>
  <si>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</si>
  <si>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</si>
  <si>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</si>
  <si>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</si>
  <si>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</si>
  <si>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</si>
  <si>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</si>
  <si>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</si>
  <si>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</si>
  <si>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</si>
  <si>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</si>
  <si>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</si>
  <si>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</si>
  <si>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</si>
  <si>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</si>
  <si>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</si>
  <si>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</si>
  <si>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</si>
  <si>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</si>
  <si>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</si>
  <si>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</si>
  <si>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</si>
  <si>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</si>
  <si>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</si>
  <si>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</si>
  <si>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</si>
  <si>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</si>
  <si>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</si>
  <si>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</si>
  <si>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</si>
  <si>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</si>
  <si>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</si>
  <si>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</si>
  <si>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</si>
  <si>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</si>
  <si>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</si>
  <si>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</si>
  <si>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</si>
  <si>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</si>
  <si>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</si>
  <si>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</si>
  <si>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</si>
  <si>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</si>
  <si>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</si>
  <si>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</si>
  <si>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</si>
  <si>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</si>
  <si>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</si>
  <si>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</si>
  <si>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</si>
  <si>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</si>
  <si>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</si>
  <si>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</si>
  <si>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</si>
  <si>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</si>
  <si>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</si>
  <si>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</si>
  <si>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</si>
  <si>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</si>
  <si>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</si>
  <si>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</si>
  <si>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</si>
  <si>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</si>
  <si>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</si>
  <si>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</si>
  <si>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</si>
  <si>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</si>
  <si>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</si>
  <si>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</si>
  <si>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</si>
  <si>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</si>
  <si>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</si>
  <si>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</si>
  <si>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</si>
  <si>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</si>
  <si>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</si>
  <si>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</si>
  <si>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</si>
  <si>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</si>
  <si>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</si>
  <si>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</si>
  <si>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</si>
  <si>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</si>
  <si>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</si>
  <si>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</si>
  <si>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</si>
  <si>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</si>
  <si>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</si>
  <si>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</si>
  <si>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</si>
  <si>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</si>
  <si>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</si>
  <si>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</si>
  <si>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</si>
  <si>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</si>
  <si>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</si>
  <si>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</si>
  <si>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</si>
  <si>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</si>
  <si>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</si>
  <si>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</si>
  <si>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</si>
  <si>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</si>
  <si>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</si>
  <si>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</si>
  <si>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</si>
  <si>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</si>
  <si>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</si>
  <si>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</si>
  <si>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</si>
  <si>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</si>
  <si>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</si>
  <si>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</si>
  <si>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</si>
  <si>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</si>
  <si>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</si>
  <si>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</si>
  <si>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</si>
  <si>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</si>
  <si>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</si>
  <si>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</si>
  <si>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</si>
  <si>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</si>
  <si>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</si>
  <si>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</si>
  <si>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</si>
  <si>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</si>
  <si>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</si>
  <si>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</si>
  <si>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</si>
  <si>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</si>
  <si>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</si>
  <si>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</si>
  <si>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</si>
  <si>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</si>
  <si>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</si>
  <si>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</si>
  <si>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</si>
  <si>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</si>
  <si>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</si>
  <si>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</si>
  <si>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</si>
  <si>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</si>
  <si>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</si>
  <si>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</si>
  <si>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</si>
  <si>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</si>
  <si>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</si>
  <si>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</si>
  <si>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</si>
  <si>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</si>
  <si>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</si>
  <si>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</si>
  <si>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</si>
  <si>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</si>
  <si>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</si>
  <si>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</si>
  <si>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</si>
  <si>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</si>
  <si>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</si>
  <si>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</si>
  <si>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</si>
  <si>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</si>
  <si>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</si>
  <si>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</si>
  <si>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</si>
  <si>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</si>
  <si>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</si>
  <si>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</si>
  <si>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</si>
  <si>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</si>
  <si>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</si>
  <si>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</si>
  <si>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</si>
  <si>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</si>
  <si>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</si>
  <si>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</si>
  <si>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</si>
  <si>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</si>
  <si>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</si>
  <si>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</si>
  <si>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</si>
  <si>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</si>
  <si>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</si>
  <si>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</si>
  <si>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</si>
  <si>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</si>
  <si>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</si>
  <si>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</si>
  <si>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</si>
  <si>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</si>
  <si>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</si>
  <si>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</si>
  <si>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</si>
  <si>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</si>
  <si>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</si>
  <si>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</si>
  <si>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</si>
  <si>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</si>
  <si>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</si>
  <si>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</si>
  <si>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</si>
  <si>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</si>
  <si>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</si>
  <si>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</si>
  <si>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</si>
  <si>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</si>
  <si>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</si>
  <si>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</si>
  <si>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</si>
  <si>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</si>
  <si>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</si>
  <si>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</si>
  <si>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</si>
  <si>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</si>
  <si>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</si>
  <si>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</si>
  <si>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</si>
  <si>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</si>
  <si>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</si>
  <si>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</si>
  <si>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</si>
  <si>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</si>
  <si>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</si>
  <si>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</si>
  <si>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</si>
  <si>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</si>
  <si>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</si>
  <si>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</si>
  <si>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</si>
  <si>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</si>
  <si>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</si>
  <si>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</si>
  <si>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</si>
  <si>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</si>
  <si>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</si>
  <si>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</si>
  <si>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</si>
  <si>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</si>
  <si>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</si>
  <si>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</si>
  <si>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</si>
  <si>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</si>
  <si>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</si>
  <si>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</si>
  <si>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</si>
  <si>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</si>
  <si>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</si>
  <si>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</si>
  <si>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</si>
  <si>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</si>
  <si>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</si>
  <si>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</si>
  <si>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</si>
  <si>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</si>
  <si>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</si>
  <si>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</si>
  <si>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</si>
  <si>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</si>
  <si>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</si>
  <si>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</si>
  <si>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</si>
  <si>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</si>
  <si>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</si>
  <si>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</si>
  <si>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</si>
  <si>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</si>
  <si>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</si>
  <si>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</si>
  <si>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</si>
  <si>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</si>
  <si>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</si>
  <si>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</si>
  <si>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</si>
  <si>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</si>
  <si>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</si>
  <si>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</si>
  <si>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</si>
  <si>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</si>
  <si>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</si>
  <si>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</si>
  <si>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</si>
  <si>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</si>
  <si>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</si>
  <si>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</si>
  <si>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</si>
  <si>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</si>
  <si>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</si>
  <si>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</si>
  <si>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</si>
  <si>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</si>
  <si>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</si>
  <si>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</si>
  <si>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</si>
  <si>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</si>
  <si>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</si>
  <si>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</si>
  <si>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</si>
  <si>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</si>
  <si>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</si>
  <si>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</si>
  <si>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</si>
  <si>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</si>
  <si>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</si>
  <si>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</si>
  <si>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</si>
  <si>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</si>
  <si>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</si>
  <si>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</si>
  <si>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</si>
  <si>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</si>
  <si>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</si>
  <si>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</si>
  <si>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</si>
  <si>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</si>
  <si>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</si>
  <si>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</si>
  <si>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</si>
  <si>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</si>
  <si>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</si>
  <si>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</si>
  <si>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</si>
  <si>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</si>
  <si>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</si>
  <si>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</si>
  <si>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</si>
  <si>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</si>
  <si>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</si>
  <si>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</si>
  <si>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</si>
  <si>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</si>
  <si>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</si>
  <si>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</si>
  <si>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</si>
  <si>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</si>
  <si>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</si>
  <si>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</si>
  <si>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</si>
  <si>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</si>
  <si>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</si>
  <si>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</si>
  <si>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</si>
  <si>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</si>
  <si>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</si>
  <si>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</si>
  <si>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</si>
  <si>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</si>
  <si>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</si>
  <si>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</si>
  <si>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</si>
  <si>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</si>
  <si>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</si>
  <si>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</si>
  <si>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</si>
  <si>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</si>
  <si>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</si>
  <si>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</si>
  <si>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</si>
  <si>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</si>
  <si>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</si>
  <si>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</si>
  <si>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</si>
  <si>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</si>
  <si>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</si>
  <si>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</si>
  <si>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</si>
  <si>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</si>
  <si>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</si>
  <si>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</si>
  <si>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</si>
  <si>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</si>
  <si>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</si>
  <si>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</si>
  <si>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</si>
  <si>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</si>
  <si>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</si>
  <si>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</si>
  <si>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</si>
  <si>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</si>
  <si>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</si>
  <si>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</si>
  <si>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</si>
  <si>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</si>
  <si>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</si>
  <si>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</si>
  <si>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</si>
  <si>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</si>
  <si>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</si>
  <si>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</si>
  <si>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</si>
  <si>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</si>
  <si>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</si>
  <si>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</si>
  <si>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</si>
  <si>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</si>
  <si>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</si>
  <si>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</si>
  <si>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</si>
  <si>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</si>
  <si>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</si>
  <si>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</si>
  <si>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</si>
  <si>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</si>
  <si>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</si>
  <si>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</si>
  <si>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</si>
  <si>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</si>
  <si>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</si>
  <si>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</si>
  <si>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</si>
  <si>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</si>
  <si>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</si>
  <si>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</si>
  <si>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</si>
  <si>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</si>
  <si>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</si>
  <si>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</si>
  <si>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</si>
  <si>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</si>
  <si>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</si>
  <si>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</si>
  <si>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</si>
  <si>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</si>
  <si>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</si>
  <si>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</si>
  <si>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</si>
  <si>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</si>
  <si>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</si>
  <si>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</si>
  <si>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</si>
  <si>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</si>
  <si>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</si>
  <si>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</si>
  <si>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</si>
  <si>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</si>
  <si>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</si>
  <si>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</si>
  <si>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</si>
  <si>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</si>
  <si>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</si>
  <si>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</si>
  <si>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</si>
  <si>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</si>
  <si>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</si>
  <si>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</si>
  <si>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</si>
  <si>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</si>
  <si>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</si>
  <si>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</si>
  <si>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</si>
  <si>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</si>
  <si>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</si>
  <si>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</si>
  <si>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</si>
  <si>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</si>
  <si>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</si>
  <si>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</si>
  <si>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</si>
  <si>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</si>
  <si>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</si>
  <si>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</si>
  <si>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</si>
  <si>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</si>
  <si>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</si>
  <si>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</si>
  <si>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</si>
  <si>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</si>
  <si>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</si>
  <si>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</si>
  <si>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</si>
  <si>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</si>
  <si>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</si>
  <si>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</si>
  <si>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</si>
  <si>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</si>
  <si>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</si>
  <si>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</si>
  <si>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</si>
  <si>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</si>
  <si>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</si>
  <si>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</si>
  <si>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</si>
  <si>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</si>
  <si>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</si>
  <si>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</si>
  <si>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</si>
  <si>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</si>
  <si>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</si>
  <si>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</si>
  <si>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</si>
  <si>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</si>
  <si>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</si>
  <si>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</si>
  <si>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</si>
  <si>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</si>
  <si>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</si>
  <si>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</si>
  <si>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</si>
  <si>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</si>
  <si>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</si>
  <si>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</si>
  <si>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</si>
  <si>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</si>
  <si>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</si>
  <si>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</si>
  <si>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</si>
  <si>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</si>
  <si>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</si>
  <si>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</si>
  <si>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</si>
  <si>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</si>
  <si>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</si>
  <si>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</si>
  <si>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</si>
  <si>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</si>
  <si>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</si>
  <si>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</si>
  <si>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</si>
  <si>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</si>
  <si>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</si>
  <si>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</si>
  <si>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</si>
  <si>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</si>
  <si>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</si>
  <si>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</si>
  <si>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</si>
  <si>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</si>
  <si>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</si>
  <si>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</si>
  <si>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</si>
  <si>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</si>
  <si>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</si>
  <si>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</si>
  <si>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</si>
  <si>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</si>
  <si>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</si>
  <si>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</si>
  <si>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</si>
  <si>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</si>
  <si>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</si>
  <si>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</si>
  <si>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</si>
  <si>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</si>
  <si>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</si>
  <si>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</si>
  <si>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</si>
  <si>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</si>
  <si>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</si>
  <si>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</si>
  <si>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</si>
  <si>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</si>
  <si>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</si>
  <si>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</si>
  <si>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</si>
  <si>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</si>
  <si>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</si>
  <si>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</si>
  <si>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</si>
  <si>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</si>
  <si>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</si>
  <si>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</si>
  <si>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</si>
  <si>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</si>
  <si>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</si>
  <si>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</si>
  <si>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</si>
  <si>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</si>
  <si>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</si>
  <si>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</si>
  <si>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</si>
  <si>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</si>
  <si>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</si>
  <si>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</si>
  <si>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</si>
  <si>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</si>
  <si>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</si>
  <si>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</si>
  <si>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</si>
  <si>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</si>
  <si>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</si>
  <si>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</si>
  <si>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</si>
  <si>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</si>
  <si>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</si>
  <si>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</si>
  <si>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</si>
  <si>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</si>
  <si>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</si>
  <si>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</si>
  <si>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</si>
  <si>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</si>
  <si>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</si>
  <si>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</si>
  <si>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</si>
  <si>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</si>
  <si>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</si>
  <si>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</si>
  <si>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</si>
  <si>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</si>
  <si>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</si>
  <si>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</si>
  <si>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</si>
  <si>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</si>
  <si>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</si>
  <si>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</si>
  <si>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</si>
  <si>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</si>
  <si>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</si>
  <si>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</si>
  <si>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</si>
  <si>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</si>
  <si>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</si>
  <si>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</si>
  <si>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</si>
  <si>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</si>
  <si>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</si>
  <si>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</si>
  <si>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</si>
  <si>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</si>
  <si>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</si>
  <si>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</si>
  <si>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</si>
  <si>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</si>
  <si>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</si>
  <si>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</si>
  <si>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</si>
  <si>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</si>
  <si>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</si>
  <si>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</si>
  <si>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</si>
  <si>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</si>
  <si>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</si>
  <si>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</si>
  <si>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</si>
  <si>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</si>
  <si>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</si>
  <si>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</si>
  <si>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</si>
  <si>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</si>
  <si>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</si>
  <si>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</si>
  <si>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</si>
  <si>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</si>
  <si>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</si>
  <si>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</si>
  <si>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</si>
  <si>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</si>
  <si>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</si>
  <si>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</si>
  <si>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</si>
  <si>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</si>
  <si>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</si>
  <si>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</si>
  <si>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</si>
  <si>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</si>
  <si>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</si>
  <si>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</si>
  <si>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</si>
  <si>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</si>
  <si>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</si>
  <si>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</si>
  <si>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</si>
  <si>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</si>
  <si>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</si>
  <si>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</si>
  <si>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</si>
  <si>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</si>
  <si>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</si>
  <si>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</si>
  <si>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</si>
  <si>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</si>
  <si>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</si>
  <si>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</si>
  <si>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</si>
  <si>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</si>
  <si>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</si>
  <si>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</si>
  <si>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</si>
  <si>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</si>
  <si>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</si>
  <si>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</si>
  <si>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</si>
  <si>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</si>
  <si>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</si>
  <si>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</si>
  <si>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</si>
  <si>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</si>
  <si>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</si>
  <si>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</si>
  <si>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</si>
  <si>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</si>
  <si>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</si>
  <si>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</si>
  <si>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</si>
  <si>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</si>
  <si>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</si>
  <si>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</si>
  <si>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</si>
  <si>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</si>
  <si>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</si>
  <si>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</si>
  <si>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</si>
  <si>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</si>
  <si>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</si>
  <si>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</si>
  <si>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</si>
  <si>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</si>
  <si>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</si>
  <si>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</si>
  <si>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</si>
  <si>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</si>
  <si>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</si>
  <si>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</si>
  <si>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</si>
  <si>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</si>
  <si>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</si>
  <si>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</si>
  <si>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</si>
  <si>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</si>
  <si>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</si>
  <si>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</si>
  <si>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</si>
  <si>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</si>
  <si>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</si>
  <si>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</si>
  <si>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</si>
  <si>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</si>
  <si>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</si>
  <si>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</si>
  <si>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</si>
  <si>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</si>
  <si>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</si>
  <si>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</si>
  <si>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</si>
  <si>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</si>
  <si>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</si>
  <si>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</si>
  <si>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</si>
  <si>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</si>
  <si>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</si>
  <si>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</si>
  <si>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</si>
  <si>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</si>
  <si>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</si>
  <si>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</si>
  <si>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</si>
  <si>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</si>
  <si>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</si>
  <si>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</si>
  <si>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</si>
  <si>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</si>
  <si>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</si>
  <si>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</si>
  <si>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</si>
  <si>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</si>
  <si>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</si>
  <si>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</si>
  <si>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</si>
  <si>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</si>
  <si>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</si>
  <si>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</si>
  <si>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</si>
  <si>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</si>
  <si>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</si>
  <si>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</si>
  <si>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</si>
  <si>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</si>
  <si>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</si>
  <si>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</si>
  <si>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</si>
  <si>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</si>
  <si>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</si>
  <si>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</si>
  <si>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</si>
  <si>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</si>
  <si>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</si>
  <si>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</si>
  <si>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</si>
  <si>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</si>
  <si>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</si>
  <si>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</si>
  <si>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</si>
  <si>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</si>
  <si>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</si>
  <si>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</si>
  <si>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</si>
  <si>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</si>
  <si>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</si>
  <si>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</si>
  <si>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</si>
  <si>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</si>
  <si>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</si>
  <si>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</si>
  <si>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</si>
  <si>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</si>
  <si>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</si>
  <si>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</si>
  <si>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</si>
  <si>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</si>
  <si>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</si>
  <si>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</si>
  <si>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</si>
  <si>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</si>
  <si>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</si>
  <si>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</si>
  <si>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</si>
  <si>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</si>
  <si>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</si>
  <si>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</si>
  <si>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</si>
  <si>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</si>
  <si>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</si>
  <si>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</si>
  <si>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</si>
  <si>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</si>
  <si>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</si>
  <si>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</si>
  <si>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</si>
  <si>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</si>
  <si>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</si>
  <si>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</si>
  <si>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</si>
  <si>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</si>
  <si>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</si>
  <si>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</si>
  <si>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</si>
  <si>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</si>
  <si>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</si>
  <si>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</si>
  <si>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</si>
  <si>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</si>
  <si>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</si>
  <si>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</si>
  <si>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</si>
  <si>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</si>
  <si>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</si>
  <si>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</si>
  <si>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</si>
  <si>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</si>
  <si>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</si>
  <si>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</si>
  <si>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</si>
  <si>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</si>
  <si>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</si>
  <si>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</si>
  <si>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</si>
  <si>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</si>
  <si>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</si>
  <si>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</si>
  <si>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</si>
  <si>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</si>
  <si>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</si>
  <si>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</si>
  <si>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</si>
  <si>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</si>
  <si>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</si>
  <si>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</si>
  <si>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</si>
  <si>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</si>
  <si>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</si>
  <si>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</si>
  <si>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</si>
  <si>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</si>
  <si>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</si>
  <si>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</si>
  <si>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</si>
  <si>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</si>
  <si>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</si>
  <si>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</si>
  <si>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</si>
  <si>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</si>
  <si>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</si>
  <si>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</si>
  <si>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</si>
  <si>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</si>
  <si>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</si>
  <si>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</si>
  <si>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</si>
  <si>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</si>
  <si>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</si>
  <si>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</si>
  <si>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</si>
  <si>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</si>
  <si>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</si>
  <si>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</si>
  <si>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</si>
  <si>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</si>
  <si>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</si>
  <si>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</si>
  <si>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</si>
  <si>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</si>
  <si>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</si>
  <si>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</si>
  <si>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</si>
  <si>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</si>
  <si>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</si>
  <si>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</si>
  <si>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</si>
  <si>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</si>
  <si>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</si>
  <si>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</si>
  <si>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</si>
  <si>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</si>
  <si>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</si>
  <si>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</si>
  <si>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</si>
  <si>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</si>
  <si>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</si>
  <si>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</si>
  <si>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</si>
  <si>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</si>
  <si>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</si>
  <si>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</si>
  <si>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</si>
  <si>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</si>
  <si>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</si>
  <si>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</si>
  <si>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</si>
  <si>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</si>
  <si>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</si>
  <si>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</si>
  <si>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</si>
  <si>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</si>
  <si>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</si>
  <si>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</si>
  <si>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</si>
  <si>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</si>
  <si>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</si>
  <si>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</si>
  <si>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</si>
  <si>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</si>
  <si>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</si>
  <si>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</si>
  <si>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</si>
  <si>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</si>
  <si>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</si>
  <si>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</si>
  <si>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</si>
  <si>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</si>
  <si>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</si>
  <si>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</si>
  <si>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</si>
  <si>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</si>
  <si>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</si>
  <si>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</si>
  <si>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</si>
  <si>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</si>
  <si>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</si>
  <si>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</si>
  <si>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</si>
  <si>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</si>
  <si>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</si>
  <si>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</si>
  <si>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</si>
  <si>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</si>
  <si>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</si>
  <si>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</si>
  <si>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</si>
  <si>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</si>
  <si>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</si>
  <si>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</si>
  <si>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</si>
  <si>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</si>
  <si>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</si>
  <si>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</si>
  <si>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</si>
  <si>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</si>
  <si>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</si>
  <si>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</si>
  <si>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</si>
  <si>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</si>
  <si>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</si>
  <si>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</si>
  <si>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</si>
  <si>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</si>
  <si>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</si>
  <si>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</si>
  <si>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</si>
  <si>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</si>
  <si>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</si>
  <si>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</si>
  <si>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</si>
  <si>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</si>
  <si>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</si>
  <si>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</si>
  <si>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</si>
  <si>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</si>
  <si>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</si>
  <si>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</si>
  <si>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</si>
  <si>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</si>
  <si>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</si>
  <si>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</si>
  <si>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</si>
  <si>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</si>
  <si>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</si>
  <si>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</si>
  <si>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</si>
  <si>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</si>
  <si>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</si>
  <si>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</si>
  <si>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</si>
  <si>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</si>
  <si>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</si>
  <si>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</si>
  <si>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</si>
  <si>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</si>
  <si>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</si>
  <si>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</si>
  <si>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</si>
  <si>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</si>
  <si>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</si>
  <si>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</si>
  <si>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</si>
  <si>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</si>
  <si>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</si>
  <si>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</si>
  <si>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</si>
  <si>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</si>
  <si>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</si>
  <si>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</si>
  <si>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</si>
  <si>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</si>
  <si>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</si>
  <si>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</si>
  <si>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</si>
  <si>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</si>
  <si>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</si>
  <si>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</si>
  <si>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</si>
  <si>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</si>
  <si>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</si>
  <si>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</si>
  <si>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</si>
  <si>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</si>
  <si>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</si>
  <si>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</si>
  <si>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</si>
  <si>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</si>
  <si>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</si>
  <si>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</si>
  <si>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</si>
  <si>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</si>
  <si>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</si>
  <si>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</si>
  <si>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</si>
  <si>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</si>
  <si>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</si>
  <si>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</si>
  <si>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</si>
  <si>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</si>
  <si>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</si>
  <si>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</si>
  <si>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</si>
  <si>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</si>
  <si>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</si>
  <si>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</si>
  <si>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</si>
  <si>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</si>
  <si>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</si>
  <si>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</si>
  <si>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</si>
  <si>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</si>
  <si>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</si>
  <si>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</si>
  <si>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</si>
  <si>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</si>
  <si>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</si>
  <si>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</si>
  <si>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</si>
  <si>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</si>
  <si>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</si>
  <si>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</si>
  <si>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</si>
  <si>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</si>
  <si>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</si>
  <si>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</si>
  <si>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</si>
  <si>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</si>
  <si>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</si>
  <si>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</si>
  <si>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</si>
  <si>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</si>
  <si>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</si>
  <si>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</si>
  <si>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</si>
  <si>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</si>
  <si>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</si>
  <si>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</si>
  <si>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</si>
  <si>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</si>
  <si>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</si>
  <si>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</si>
  <si>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</si>
  <si>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</si>
  <si>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</si>
  <si>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</si>
  <si>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</si>
  <si>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</si>
  <si>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</si>
  <si>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</si>
  <si>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</si>
  <si>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</si>
  <si>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</si>
  <si>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</si>
  <si>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</si>
  <si>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</si>
  <si>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</si>
  <si>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</si>
  <si>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</si>
  <si>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</si>
  <si>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</si>
  <si>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</si>
  <si>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</si>
  <si>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</si>
  <si>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</si>
  <si>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</si>
  <si>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</si>
  <si>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</si>
  <si>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</si>
  <si>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</si>
  <si>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</si>
  <si>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</si>
  <si>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</si>
  <si>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</si>
  <si>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</si>
  <si>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</si>
  <si>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</si>
  <si>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</si>
  <si>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</si>
  <si>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</si>
  <si>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</si>
  <si>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</si>
  <si>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</si>
  <si>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</si>
  <si>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</si>
  <si>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</si>
  <si>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</si>
  <si>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</si>
  <si>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</si>
  <si>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</si>
  <si>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</si>
  <si>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</si>
  <si>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</si>
  <si>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</si>
  <si>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</si>
  <si>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</si>
  <si>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</si>
  <si>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</si>
  <si>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</si>
  <si>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</si>
  <si>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</si>
  <si>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</si>
  <si>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</si>
  <si>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</si>
  <si>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</si>
  <si>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</si>
  <si>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</si>
  <si>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</si>
  <si>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</si>
  <si>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</si>
  <si>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</si>
  <si>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</si>
  <si>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</si>
  <si>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</si>
  <si>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</si>
  <si>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</si>
  <si>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</si>
  <si>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</si>
  <si>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</si>
  <si>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</si>
  <si>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</si>
  <si>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</si>
  <si>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</si>
  <si>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</si>
  <si>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</si>
  <si>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</si>
  <si>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</si>
  <si>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</si>
  <si>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</si>
  <si>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</si>
  <si>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</si>
  <si>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</si>
  <si>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</si>
  <si>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</si>
  <si>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</si>
  <si>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</si>
  <si>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</si>
  <si>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</si>
  <si>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</si>
  <si>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</si>
  <si>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</si>
  <si>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</si>
  <si>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</si>
  <si>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</si>
  <si>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</si>
  <si>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</si>
  <si>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</si>
  <si>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</si>
  <si>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</si>
  <si>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</si>
  <si>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</si>
  <si>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</si>
  <si>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</si>
  <si>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</si>
  <si>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</si>
  <si>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</si>
  <si>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</si>
  <si>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</si>
  <si>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</si>
  <si>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</si>
  <si>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</si>
  <si>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</si>
  <si>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</si>
  <si>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</si>
  <si>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</si>
  <si>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</si>
  <si>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</si>
  <si>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</si>
  <si>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</si>
  <si>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</si>
  <si>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</si>
  <si>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</si>
  <si>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</si>
  <si>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</si>
  <si>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</si>
  <si>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</si>
  <si>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</si>
  <si>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</si>
  <si>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</si>
  <si>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</si>
  <si>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</si>
  <si>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</si>
  <si>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</si>
  <si>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</si>
  <si>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</si>
  <si>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</si>
  <si>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</si>
  <si>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</si>
  <si>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</si>
  <si>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</si>
  <si>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</si>
  <si>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</si>
  <si>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</si>
  <si>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</si>
  <si>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</si>
  <si>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</si>
  <si>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</si>
  <si>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</si>
  <si>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</si>
  <si>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</si>
  <si>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</si>
  <si>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</si>
  <si>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</si>
  <si>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</si>
  <si>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</si>
  <si>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</si>
  <si>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</si>
  <si>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</si>
  <si>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</si>
  <si>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</si>
  <si>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</si>
  <si>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</si>
  <si>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</si>
  <si>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</si>
  <si>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</si>
  <si>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</si>
  <si>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</si>
  <si>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</si>
  <si>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</si>
  <si>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</si>
  <si>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</si>
  <si>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</si>
  <si>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</si>
  <si>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</si>
  <si>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</si>
  <si>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</si>
  <si>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</si>
  <si>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</si>
  <si>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</si>
  <si>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</si>
  <si>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</si>
  <si>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</si>
  <si>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</si>
  <si>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</si>
  <si>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</si>
  <si>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</si>
  <si>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</si>
  <si>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</si>
  <si>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</si>
  <si>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</si>
  <si>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</si>
  <si>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</si>
  <si>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</si>
  <si>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</si>
  <si>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</si>
  <si>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</si>
  <si>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</si>
  <si>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</si>
  <si>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</si>
  <si>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</si>
  <si>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</si>
  <si>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</si>
  <si>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</si>
  <si>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</si>
  <si>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</si>
  <si>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</si>
  <si>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</si>
  <si>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</si>
  <si>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</si>
  <si>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</si>
  <si>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</si>
  <si>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</si>
  <si>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</si>
  <si>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</si>
  <si>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</si>
  <si>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</si>
  <si>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</si>
  <si>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</si>
  <si>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</si>
  <si>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</si>
  <si>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</si>
  <si>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</si>
  <si>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</si>
  <si>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</si>
  <si>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</si>
  <si>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</si>
  <si>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</si>
  <si>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</si>
  <si>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</si>
  <si>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</si>
  <si>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</si>
  <si>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</si>
  <si>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</si>
  <si>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</si>
  <si>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</si>
  <si>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</si>
  <si>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</si>
  <si>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</si>
  <si>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</si>
  <si>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</si>
  <si>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</si>
  <si>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</si>
  <si>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</si>
  <si>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</si>
  <si>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</si>
  <si>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</si>
  <si>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</si>
  <si>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</si>
  <si>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</si>
  <si>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</si>
  <si>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</si>
  <si>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</si>
  <si>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</si>
  <si>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</si>
  <si>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</si>
  <si>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</si>
  <si>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</si>
  <si>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</si>
  <si>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</si>
  <si>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</si>
  <si>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</si>
  <si>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</si>
  <si>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</si>
  <si>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</si>
  <si>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</si>
  <si>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</si>
  <si>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</si>
  <si>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</si>
  <si>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</si>
  <si>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</si>
  <si>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</si>
  <si>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</si>
  <si>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</si>
  <si>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</si>
  <si>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</si>
  <si>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</si>
  <si>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</si>
  <si>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</si>
  <si>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</si>
  <si>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</si>
  <si>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</si>
  <si>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</si>
  <si>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</si>
  <si>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</si>
  <si>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</si>
  <si>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</si>
  <si>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</si>
  <si>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</si>
  <si>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</si>
  <si>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</si>
  <si>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</si>
  <si>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</si>
  <si>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</si>
  <si>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</si>
  <si>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</si>
  <si>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</si>
  <si>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</si>
  <si>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</si>
  <si>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</si>
  <si>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</si>
  <si>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</si>
  <si>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</si>
  <si>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</si>
  <si>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</si>
  <si>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</si>
  <si>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</si>
  <si>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</si>
  <si>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</si>
  <si>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</si>
  <si>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</si>
  <si>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</si>
  <si>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</si>
  <si>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</si>
  <si>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</si>
  <si>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</si>
  <si>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</si>
  <si>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</si>
  <si>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</si>
  <si>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</si>
  <si>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</si>
  <si>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</si>
  <si>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</si>
  <si>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</si>
  <si>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</si>
  <si>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</si>
  <si>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</si>
  <si>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</si>
  <si>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</si>
  <si>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</si>
  <si>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</si>
  <si>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</si>
  <si>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</si>
  <si>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</si>
  <si>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</si>
  <si>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</si>
  <si>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</si>
  <si>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</si>
  <si>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</si>
  <si>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</si>
  <si>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</si>
  <si>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</si>
  <si>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</si>
  <si>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</si>
  <si>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</si>
  <si>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</si>
  <si>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</si>
  <si>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</si>
  <si>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</si>
  <si>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</si>
  <si>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</si>
  <si>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</si>
  <si>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</si>
  <si>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</si>
  <si>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</si>
  <si>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</si>
  <si>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</si>
  <si>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</si>
  <si>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</si>
  <si>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</si>
  <si>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</si>
  <si>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</si>
  <si>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</si>
  <si>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</si>
  <si>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</si>
  <si>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</si>
  <si>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</si>
  <si>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</si>
  <si>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</si>
  <si>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</si>
  <si>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</si>
  <si>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</si>
  <si>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</si>
  <si>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</si>
  <si>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</si>
  <si>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</si>
  <si>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</si>
  <si>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</si>
  <si>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</si>
  <si>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</si>
  <si>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</si>
  <si>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</si>
  <si>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</si>
  <si>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</si>
  <si>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</si>
  <si>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</si>
  <si>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</si>
  <si>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</si>
  <si>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</si>
  <si>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</si>
  <si>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</si>
  <si>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</si>
  <si>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</si>
  <si>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</si>
  <si>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</si>
  <si>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</si>
  <si>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</si>
  <si>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</si>
  <si>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</si>
  <si>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</si>
  <si>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</si>
  <si>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</si>
  <si>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</si>
  <si>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</si>
  <si>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</si>
  <si>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</si>
  <si>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</si>
  <si>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</si>
  <si>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</si>
  <si>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</si>
  <si>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</si>
  <si>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</si>
  <si>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</si>
  <si>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</si>
  <si>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</si>
  <si>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</si>
  <si>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</si>
  <si>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</si>
  <si>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</si>
  <si>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</si>
  <si>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</si>
  <si>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</si>
  <si>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</si>
  <si>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</si>
  <si>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</si>
  <si>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</si>
  <si>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</si>
  <si>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</si>
  <si>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</si>
  <si>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</si>
  <si>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</si>
  <si>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</si>
  <si>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</si>
  <si>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</si>
  <si>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</si>
  <si>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</si>
  <si>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</si>
  <si>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</si>
  <si>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</si>
  <si>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</si>
  <si>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</si>
  <si>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</si>
  <si>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</si>
  <si>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</si>
  <si>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</si>
  <si>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</si>
  <si>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</si>
  <si>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</si>
  <si>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</si>
  <si>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</si>
  <si>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</si>
  <si>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</si>
  <si>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</si>
  <si>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</si>
  <si>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</si>
  <si>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</si>
  <si>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</si>
  <si>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</si>
  <si>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</si>
  <si>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</si>
  <si>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</si>
  <si>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</si>
  <si>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</si>
  <si>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</si>
  <si>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</si>
  <si>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</si>
  <si>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</si>
  <si>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</si>
  <si>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</si>
  <si>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</si>
  <si>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</si>
  <si>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</si>
  <si>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</si>
  <si>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</si>
  <si>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</si>
  <si>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</si>
  <si>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</si>
  <si>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</si>
  <si>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</si>
  <si>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</si>
  <si>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</si>
  <si>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</si>
  <si>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</si>
  <si>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</si>
  <si>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</si>
  <si>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</si>
  <si>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</si>
  <si>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</si>
  <si>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</si>
  <si>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</si>
  <si>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</si>
  <si>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</si>
  <si>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</si>
  <si>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</si>
  <si>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</si>
  <si>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</si>
  <si>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</si>
  <si>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</si>
  <si>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</si>
  <si>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</si>
  <si>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</si>
  <si>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</si>
  <si>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</si>
  <si>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</si>
  <si>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</si>
  <si>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</si>
  <si>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</si>
  <si>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</si>
  <si>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</si>
  <si>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</si>
  <si>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</si>
  <si>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</si>
  <si>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</si>
  <si>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</si>
  <si>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</si>
  <si>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</si>
  <si>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</si>
  <si>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</si>
  <si>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</si>
  <si>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</si>
  <si>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</si>
  <si>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</si>
  <si>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</si>
  <si>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</si>
  <si>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</si>
  <si>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</si>
  <si>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</si>
  <si>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</si>
  <si>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</si>
  <si>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</si>
  <si>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</si>
  <si>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</si>
  <si>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</si>
  <si>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</si>
  <si>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</si>
  <si>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</si>
  <si>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</si>
  <si>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</si>
  <si>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</si>
  <si>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</si>
  <si>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</si>
  <si>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</si>
  <si>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</si>
  <si>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</si>
  <si>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</si>
  <si>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</si>
  <si>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</si>
  <si>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</si>
  <si>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</si>
  <si>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</si>
  <si>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</si>
  <si>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</si>
  <si>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</si>
  <si>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</si>
  <si>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</si>
  <si>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</si>
  <si>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</si>
  <si>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</si>
  <si>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</si>
  <si>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</si>
  <si>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</si>
  <si>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</si>
  <si>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</si>
  <si>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</si>
  <si>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</si>
  <si>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</si>
  <si>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</si>
  <si>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</si>
  <si>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</si>
  <si>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</si>
  <si>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</si>
  <si>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</si>
  <si>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</si>
  <si>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</si>
  <si>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</si>
  <si>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</si>
  <si>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</si>
  <si>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</si>
  <si>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</si>
  <si>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</si>
  <si>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</si>
  <si>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</si>
  <si>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</si>
  <si>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</si>
  <si>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</si>
  <si>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</si>
  <si>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</si>
  <si>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</si>
  <si>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</si>
  <si>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</si>
  <si>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</si>
  <si>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</si>
  <si>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</si>
  <si>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</si>
  <si>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</si>
  <si>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</si>
  <si>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</si>
  <si>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</si>
  <si>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</si>
  <si>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</si>
  <si>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</si>
  <si>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</si>
  <si>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</si>
  <si>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</si>
  <si>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</si>
  <si>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</si>
  <si>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</si>
  <si>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</si>
  <si>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</si>
  <si>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</si>
  <si>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</si>
  <si>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</si>
  <si>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</si>
  <si>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</si>
  <si>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</si>
  <si>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</si>
  <si>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</si>
  <si>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</si>
  <si>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</si>
  <si>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</si>
  <si>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</si>
  <si>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</si>
  <si>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</si>
  <si>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</si>
  <si>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</si>
  <si>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</si>
  <si>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</si>
  <si>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</si>
  <si>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</si>
  <si>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</si>
  <si>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</si>
  <si>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</si>
  <si>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</si>
  <si>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</si>
  <si>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</si>
  <si>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</si>
  <si>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</si>
  <si>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</si>
  <si>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</si>
  <si>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</si>
  <si>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</si>
  <si>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</si>
  <si>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</si>
  <si>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</si>
  <si>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</si>
  <si>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</si>
  <si>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</si>
  <si>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</si>
  <si>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</si>
  <si>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</si>
  <si>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</si>
  <si>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</si>
  <si>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</si>
  <si>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</si>
  <si>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</si>
  <si>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</si>
  <si>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</si>
  <si>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</si>
  <si>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</si>
  <si>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</si>
  <si>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</si>
  <si>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</si>
  <si>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</si>
  <si>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</si>
  <si>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</si>
  <si>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</si>
  <si>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</si>
  <si>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</si>
  <si>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</si>
  <si>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</si>
  <si>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</si>
  <si>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</si>
  <si>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</si>
  <si>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</si>
  <si>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</si>
  <si>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</si>
  <si>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</si>
  <si>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</si>
  <si>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</si>
  <si>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</si>
  <si>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</si>
  <si>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</si>
  <si>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</si>
  <si>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</si>
  <si>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</si>
  <si>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</si>
  <si>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</si>
  <si>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</si>
  <si>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</si>
  <si>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</si>
  <si>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</si>
  <si>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</si>
  <si>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</si>
  <si>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</si>
  <si>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</si>
  <si>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</si>
  <si>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</si>
  <si>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</si>
  <si>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</si>
  <si>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</si>
  <si>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</si>
  <si>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</si>
  <si>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</si>
  <si>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</si>
  <si>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</si>
  <si>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</si>
  <si>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</si>
  <si>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</si>
  <si>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</si>
  <si>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</si>
  <si>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</si>
  <si>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</si>
  <si>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</si>
  <si>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</si>
  <si>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</si>
  <si>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</si>
  <si>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</si>
  <si>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</si>
  <si>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</si>
  <si>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</si>
  <si>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</si>
  <si>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</si>
  <si>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</si>
  <si>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</si>
  <si>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</si>
  <si>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</si>
  <si>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</si>
  <si>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</si>
  <si>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</si>
  <si>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</si>
  <si>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</si>
  <si>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</si>
  <si>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</si>
  <si>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</si>
  <si>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</si>
  <si>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</si>
  <si>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</si>
  <si>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</si>
  <si>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</si>
  <si>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</si>
  <si>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</si>
  <si>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</si>
  <si>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</si>
  <si>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</si>
  <si>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</si>
  <si>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</si>
  <si>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</si>
  <si>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</si>
  <si>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</si>
  <si>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</si>
  <si>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</si>
  <si>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</si>
  <si>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</si>
  <si>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</si>
  <si>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</si>
  <si>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</si>
  <si>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</si>
  <si>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</si>
  <si>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</si>
  <si>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</si>
  <si>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</si>
  <si>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</si>
  <si>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</si>
  <si>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</si>
  <si>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</si>
  <si>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</si>
  <si>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</si>
  <si>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</si>
  <si>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</si>
  <si>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</si>
  <si>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</si>
  <si>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</si>
  <si>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</si>
  <si>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</si>
  <si>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</si>
  <si>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</si>
  <si>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</si>
  <si>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</si>
  <si>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</si>
  <si>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</si>
  <si>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</si>
  <si>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</si>
  <si>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</si>
  <si>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</si>
  <si>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</si>
  <si>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</si>
  <si>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</si>
  <si>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</si>
  <si>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</si>
  <si>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</si>
  <si>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</si>
  <si>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</si>
  <si>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</si>
  <si>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</si>
  <si>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</si>
  <si>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</si>
  <si>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</si>
  <si>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</si>
  <si>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</si>
  <si>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</si>
  <si>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</si>
  <si>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</si>
  <si>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</si>
  <si>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</si>
  <si>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</si>
  <si>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</si>
  <si>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</si>
  <si>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</si>
  <si>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</si>
  <si>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</si>
  <si>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</si>
  <si>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</si>
  <si>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</si>
  <si>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</si>
  <si>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</si>
  <si>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</si>
  <si>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</si>
  <si>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</si>
  <si>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</si>
  <si>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</si>
  <si>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</si>
  <si>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</si>
  <si>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</si>
  <si>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</si>
  <si>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</si>
  <si>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</si>
  <si>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</si>
  <si>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</si>
  <si>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</si>
  <si>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</si>
  <si>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</si>
  <si>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</si>
  <si>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</si>
  <si>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</si>
  <si>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</si>
  <si>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</si>
  <si>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</si>
  <si>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</si>
  <si>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</si>
  <si>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</si>
  <si>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</si>
  <si>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</si>
  <si>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</si>
  <si>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</si>
  <si>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</si>
  <si>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</si>
  <si>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</si>
  <si>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</si>
  <si>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</si>
  <si>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</si>
  <si>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</si>
  <si>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</si>
  <si>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</si>
  <si>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</si>
  <si>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</si>
  <si>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</si>
  <si>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</si>
  <si>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</si>
  <si>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</si>
  <si>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</si>
  <si>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</si>
  <si>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</si>
  <si>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</si>
  <si>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</si>
  <si>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</si>
  <si>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</si>
  <si>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</si>
  <si>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</si>
  <si>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</si>
  <si>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</si>
  <si>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</si>
  <si>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</si>
  <si>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</si>
  <si>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</si>
  <si>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</si>
  <si>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</si>
  <si>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</si>
  <si>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</si>
  <si>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</si>
  <si>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</si>
  <si>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</si>
  <si>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</si>
  <si>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</si>
  <si>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</si>
  <si>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</si>
  <si>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</si>
  <si>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</si>
  <si>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</si>
  <si>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</si>
  <si>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</si>
  <si>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</si>
  <si>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</si>
  <si>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</si>
  <si>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</si>
  <si>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</si>
  <si>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</si>
  <si>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</si>
  <si>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</si>
  <si>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</si>
  <si>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</si>
  <si>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</si>
  <si>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</si>
  <si>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</si>
  <si>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</si>
  <si>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</si>
  <si>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</si>
  <si>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</si>
  <si>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</si>
  <si>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</si>
  <si>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</si>
  <si>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</si>
  <si>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</si>
  <si>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</si>
  <si>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</si>
  <si>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</si>
  <si>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</si>
  <si>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</si>
  <si>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</si>
  <si>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</si>
  <si>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</si>
  <si>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</si>
  <si>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</si>
  <si>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</si>
  <si>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</si>
  <si>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</si>
  <si>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</si>
  <si>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</si>
  <si>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</si>
  <si>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</si>
  <si>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</si>
  <si>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</si>
  <si>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</si>
  <si>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</si>
  <si>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</si>
  <si>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</si>
  <si>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</si>
  <si>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</si>
  <si>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</si>
  <si>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</si>
  <si>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</si>
  <si>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</si>
  <si>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</si>
  <si>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</si>
  <si>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</si>
  <si>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</si>
  <si>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</si>
  <si>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</si>
  <si>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</si>
  <si>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</si>
  <si>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</si>
  <si>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</si>
  <si>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</si>
  <si>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</si>
  <si>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</si>
  <si>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</si>
  <si>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</si>
  <si>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</si>
  <si>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</si>
  <si>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</si>
  <si>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</si>
  <si>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</si>
  <si>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</si>
  <si>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</si>
  <si>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</si>
  <si>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</si>
  <si>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</si>
  <si>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</si>
  <si>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</si>
  <si>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</si>
  <si>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</si>
  <si>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</si>
  <si>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</si>
  <si>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</si>
  <si>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</si>
  <si>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</si>
  <si>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</si>
  <si>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</si>
  <si>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</si>
  <si>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</si>
  <si>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</si>
  <si>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</si>
  <si>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</si>
  <si>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</si>
  <si>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</si>
  <si>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</si>
  <si>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</si>
  <si>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</si>
  <si>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</si>
  <si>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</si>
  <si>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</si>
  <si>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</si>
  <si>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</si>
  <si>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</si>
  <si>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</si>
  <si>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</si>
  <si>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</si>
  <si>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</si>
  <si>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</si>
  <si>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</si>
  <si>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</si>
  <si>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</si>
  <si>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</si>
  <si>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</si>
  <si>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</si>
  <si>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</si>
  <si>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</si>
  <si>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</si>
  <si>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</si>
  <si>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</si>
  <si>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</si>
  <si>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</si>
  <si>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</si>
  <si>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</si>
  <si>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</si>
  <si>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</si>
  <si>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</si>
  <si>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</si>
  <si>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</si>
  <si>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</si>
  <si>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</si>
  <si>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</si>
  <si>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</si>
  <si>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</si>
  <si>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</si>
  <si>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</si>
  <si>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</si>
  <si>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</si>
  <si>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</si>
  <si>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</si>
  <si>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</si>
  <si>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</si>
  <si>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</si>
  <si>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</si>
  <si>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</si>
  <si>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</si>
  <si>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</si>
  <si>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</si>
  <si>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</si>
  <si>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</si>
  <si>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</si>
  <si>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</si>
  <si>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</si>
  <si>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</si>
  <si>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</si>
  <si>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</si>
  <si>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</si>
  <si>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</si>
  <si>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</si>
  <si>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</si>
  <si>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</si>
  <si>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</si>
  <si>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</si>
  <si>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</si>
  <si>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</si>
  <si>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</si>
  <si>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</si>
  <si>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</si>
  <si>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</si>
  <si>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</si>
  <si>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</si>
  <si>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</si>
  <si>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</si>
  <si>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</si>
  <si>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</si>
  <si>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</si>
  <si>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</si>
  <si>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</si>
  <si>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</si>
  <si>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</si>
  <si>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</si>
  <si>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</si>
  <si>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</si>
  <si>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</si>
  <si>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</si>
  <si>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</si>
  <si>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</si>
  <si>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</si>
  <si>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</si>
  <si>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</si>
  <si>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</si>
  <si>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</si>
  <si>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</si>
  <si>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</si>
  <si>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</si>
  <si>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</si>
  <si>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</si>
  <si>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</si>
  <si>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</si>
  <si>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</si>
  <si>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</si>
  <si>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</si>
  <si>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</si>
  <si>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</si>
  <si>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</si>
  <si>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</si>
  <si>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</si>
  <si>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</si>
  <si>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</si>
  <si>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</si>
  <si>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</si>
  <si>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</si>
  <si>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</si>
  <si>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</si>
  <si>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</si>
  <si>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</si>
  <si>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</si>
  <si>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</si>
  <si>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</si>
  <si>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</si>
  <si>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</si>
  <si>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</si>
  <si>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</si>
  <si>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</si>
  <si>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</si>
  <si>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</si>
  <si>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</si>
  <si>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</si>
  <si>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</si>
  <si>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</si>
  <si>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</si>
  <si>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</si>
  <si>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</si>
  <si>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</si>
  <si>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</si>
  <si>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</si>
  <si>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</si>
  <si>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</si>
  <si>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</si>
  <si>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</si>
  <si>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</si>
  <si>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</si>
  <si>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</si>
  <si>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</si>
  <si>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</si>
  <si>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</si>
  <si>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</si>
  <si>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</si>
  <si>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</si>
  <si>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</si>
  <si>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</si>
  <si>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</si>
  <si>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</si>
  <si>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</si>
  <si>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</si>
  <si>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</si>
  <si>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</si>
  <si>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</si>
  <si>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</si>
  <si>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</si>
  <si>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</si>
  <si>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</si>
  <si>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</si>
  <si>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</si>
  <si>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</si>
  <si>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</si>
  <si>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</si>
  <si>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</si>
  <si>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</si>
  <si>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</si>
  <si>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</si>
  <si>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</si>
  <si>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</si>
  <si>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</si>
  <si>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</si>
  <si>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</si>
  <si>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</si>
  <si>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</si>
  <si>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</si>
  <si>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</si>
  <si>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</si>
  <si>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</si>
  <si>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</si>
  <si>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</si>
  <si>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</si>
  <si>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</si>
  <si>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</si>
  <si>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</si>
  <si>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</si>
  <si>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</si>
  <si>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</si>
  <si>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</si>
  <si>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</si>
  <si>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</si>
  <si>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</si>
  <si>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</si>
  <si>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</si>
  <si>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</si>
  <si>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</si>
  <si>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</si>
  <si>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</si>
  <si>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</si>
  <si>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</si>
  <si>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</si>
  <si>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</si>
  <si>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</si>
  <si>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</si>
  <si>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</si>
  <si>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</si>
  <si>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</si>
  <si>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</si>
  <si>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</si>
  <si>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</si>
  <si>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</si>
  <si>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</si>
  <si>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</si>
  <si>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</si>
  <si>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</si>
  <si>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</si>
  <si>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</si>
  <si>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</si>
  <si>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</si>
  <si>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</si>
  <si>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</si>
  <si>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</si>
  <si>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</si>
  <si>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</si>
  <si>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</si>
  <si>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</si>
  <si>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</si>
  <si>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</si>
  <si>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</si>
  <si>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</si>
  <si>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</si>
  <si>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</si>
  <si>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</si>
  <si>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</si>
  <si>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</si>
  <si>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</si>
  <si>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</si>
  <si>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</si>
  <si>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</si>
  <si>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</si>
  <si>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</si>
  <si>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</si>
  <si>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</si>
  <si>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</si>
  <si>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</si>
  <si>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</si>
  <si>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</si>
  <si>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</si>
  <si>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</si>
  <si>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</si>
  <si>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</si>
  <si>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</si>
  <si>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</si>
  <si>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</si>
  <si>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</si>
  <si>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</si>
  <si>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</si>
  <si>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</si>
  <si>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</si>
  <si>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</si>
  <si>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</si>
  <si>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</si>
  <si>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</si>
  <si>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</si>
  <si>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</si>
  <si>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</si>
  <si>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</si>
  <si>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</si>
  <si>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</si>
  <si>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</si>
  <si>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</si>
  <si>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</si>
  <si>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</si>
  <si>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</si>
  <si>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</si>
  <si>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</si>
  <si>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</si>
  <si>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</si>
  <si>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</si>
  <si>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</si>
  <si>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</si>
  <si>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</si>
  <si>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</si>
  <si>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</si>
  <si>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</si>
  <si>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</si>
  <si>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</si>
  <si>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</si>
  <si>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</si>
  <si>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</si>
  <si>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</si>
  <si>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</si>
  <si>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</si>
  <si>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</si>
  <si>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</si>
  <si>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</si>
  <si>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</si>
  <si>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</si>
  <si>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</si>
  <si>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</si>
  <si>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</si>
  <si>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</si>
  <si>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</si>
  <si>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</si>
  <si>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</si>
  <si>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</si>
  <si>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</si>
  <si>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</si>
  <si>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</si>
  <si>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</si>
  <si>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</si>
  <si>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</si>
  <si>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</si>
  <si>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</si>
  <si>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</si>
  <si>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</si>
  <si>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</si>
  <si>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</si>
  <si>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</si>
  <si>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</si>
  <si>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</si>
  <si>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</si>
  <si>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</si>
  <si>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</si>
  <si>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</si>
  <si>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</si>
  <si>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</si>
  <si>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</si>
  <si>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</si>
  <si>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</si>
  <si>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</si>
  <si>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</si>
  <si>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</si>
  <si>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</si>
  <si>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</si>
  <si>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</si>
  <si>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</si>
  <si>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</si>
  <si>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</si>
  <si>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</si>
  <si>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</si>
  <si>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</si>
  <si>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</si>
  <si>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</si>
  <si>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</si>
  <si>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</si>
  <si>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</si>
  <si>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</si>
  <si>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</si>
  <si>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</si>
  <si>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</si>
  <si>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</si>
  <si>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</si>
  <si>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</si>
  <si>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</si>
  <si>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</si>
  <si>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</si>
  <si>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</si>
  <si>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</si>
  <si>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</si>
  <si>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</si>
  <si>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</si>
  <si>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</si>
  <si>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</si>
  <si>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</si>
  <si>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</si>
  <si>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</si>
  <si>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</si>
  <si>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</si>
  <si>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</si>
  <si>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</si>
  <si>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</si>
  <si>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</si>
  <si>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</si>
  <si>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</si>
  <si>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</si>
  <si>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</si>
  <si>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</si>
  <si>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</si>
  <si>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</si>
  <si>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</si>
  <si>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</si>
  <si>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</si>
  <si>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</si>
  <si>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</si>
  <si>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</si>
  <si>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</si>
  <si>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</si>
  <si>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</si>
  <si>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</si>
  <si>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</si>
  <si>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</si>
  <si>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</si>
  <si>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</si>
  <si>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</si>
  <si>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</si>
  <si>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</si>
  <si>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</si>
  <si>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</si>
  <si>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</si>
  <si>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</si>
  <si>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</si>
  <si>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</si>
  <si>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</si>
  <si>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</si>
  <si>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</si>
  <si>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</si>
  <si>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</si>
  <si>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</si>
  <si>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</si>
  <si>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</si>
  <si>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</si>
  <si>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</si>
  <si>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</si>
  <si>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</si>
  <si>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</si>
  <si>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</si>
  <si>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</si>
  <si>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</si>
  <si>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</si>
  <si>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</si>
  <si>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</si>
  <si>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</si>
  <si>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</si>
  <si>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</si>
  <si>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</si>
  <si>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</si>
  <si>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</si>
  <si>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</si>
  <si>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</si>
  <si>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</si>
  <si>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</si>
  <si>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</si>
  <si>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</si>
  <si>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</si>
  <si>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</si>
  <si>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</si>
  <si>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</si>
  <si>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</si>
  <si>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</si>
  <si>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</si>
  <si>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</si>
  <si>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</si>
  <si>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</si>
  <si>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</si>
  <si>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</si>
  <si>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</si>
  <si>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</si>
  <si>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</si>
  <si>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</si>
  <si>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</si>
  <si>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</si>
  <si>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</si>
  <si>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</si>
  <si>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</si>
  <si>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</si>
  <si>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</si>
  <si>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</si>
  <si>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</si>
  <si>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</si>
  <si>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</si>
  <si>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</si>
  <si>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</si>
  <si>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</si>
  <si>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</si>
  <si>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</si>
  <si>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</si>
  <si>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</si>
  <si>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</si>
  <si>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</si>
  <si>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</si>
  <si>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</si>
  <si>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</si>
  <si>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</si>
  <si>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</si>
  <si>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</si>
  <si>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</si>
  <si>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</si>
  <si>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</si>
  <si>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</si>
  <si>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</si>
  <si>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</si>
  <si>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</si>
  <si>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</si>
  <si>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</si>
  <si>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</si>
  <si>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</si>
  <si>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</si>
  <si>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</si>
  <si>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</si>
  <si>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</si>
  <si>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</si>
  <si>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</si>
  <si>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</si>
  <si>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</si>
  <si>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</si>
  <si>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</si>
  <si>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</si>
  <si>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</si>
  <si>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</si>
  <si>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</si>
  <si>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</si>
  <si>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</si>
  <si>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</si>
  <si>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</si>
  <si>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</si>
  <si>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</si>
  <si>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</si>
  <si>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</si>
  <si>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</si>
  <si>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</si>
  <si>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</si>
  <si>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</si>
  <si>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</si>
  <si>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</si>
  <si>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</si>
  <si>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</si>
  <si>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</si>
  <si>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</si>
  <si>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</si>
  <si>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</si>
  <si>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</si>
  <si>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</si>
  <si>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</si>
  <si>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</si>
  <si>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</si>
  <si>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</si>
  <si>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</si>
  <si>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</si>
  <si>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</si>
  <si>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</si>
  <si>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</si>
  <si>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</si>
  <si>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</si>
  <si>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</si>
  <si>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</si>
  <si>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</si>
  <si>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</si>
  <si>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</si>
  <si>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</si>
  <si>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</si>
  <si>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</si>
  <si>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</si>
  <si>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</si>
  <si>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</si>
  <si>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</si>
  <si>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</si>
  <si>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</si>
  <si>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</si>
  <si>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</si>
  <si>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</si>
  <si>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</si>
  <si>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</si>
  <si>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</si>
  <si>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</si>
  <si>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</si>
  <si>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</si>
  <si>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</si>
  <si>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</si>
  <si>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</si>
  <si>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</si>
  <si>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</si>
  <si>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</si>
  <si>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</si>
  <si>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</si>
  <si>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</si>
  <si>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</si>
  <si>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</si>
  <si>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</si>
  <si>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</si>
  <si>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</si>
  <si>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</si>
  <si>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</si>
  <si>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</si>
  <si>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</si>
  <si>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</si>
  <si>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</si>
  <si>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</si>
  <si>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</si>
  <si>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</si>
  <si>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</si>
  <si>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</si>
  <si>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</si>
  <si>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</si>
  <si>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</si>
  <si>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</si>
  <si>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</si>
  <si>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</si>
  <si>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</si>
  <si>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</si>
  <si>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</si>
  <si>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</si>
  <si>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</si>
  <si>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</si>
  <si>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</si>
  <si>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</si>
  <si>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</si>
  <si>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</si>
  <si>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</si>
  <si>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</si>
  <si>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</si>
  <si>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</si>
  <si>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</si>
  <si>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</si>
  <si>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</si>
  <si>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</si>
  <si>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</si>
  <si>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</si>
  <si>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</si>
  <si>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</si>
  <si>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</si>
  <si>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</si>
  <si>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</si>
  <si>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</si>
  <si>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</si>
  <si>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</si>
  <si>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</si>
  <si>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</si>
  <si>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</si>
  <si>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</si>
  <si>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</si>
  <si>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</si>
  <si>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</si>
  <si>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</si>
  <si>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</si>
  <si>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</si>
  <si>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</si>
  <si>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</si>
  <si>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</si>
  <si>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</si>
  <si>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</si>
  <si>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</si>
  <si>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</si>
  <si>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</si>
  <si>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</si>
  <si>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</si>
  <si>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</si>
  <si>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</si>
  <si>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</si>
  <si>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</si>
  <si>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</si>
  <si>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</si>
  <si>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</si>
  <si>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</si>
  <si>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</si>
  <si>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</si>
  <si>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</si>
  <si>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</si>
  <si>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</si>
  <si>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</si>
  <si>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</si>
  <si>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</si>
  <si>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</si>
  <si>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</si>
  <si>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</si>
  <si>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</si>
  <si>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</si>
  <si>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</si>
  <si>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</si>
  <si>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</si>
  <si>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</si>
  <si>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</si>
  <si>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</si>
  <si>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</si>
  <si>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</si>
  <si>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</si>
  <si>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</si>
  <si>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</si>
  <si>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</si>
  <si>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</si>
  <si>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</si>
  <si>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</si>
  <si>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</si>
  <si>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</si>
  <si>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</si>
  <si>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</si>
  <si>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</si>
  <si>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</si>
  <si>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</si>
  <si>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</si>
  <si>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</si>
  <si>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</si>
  <si>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</si>
  <si>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</si>
  <si>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</si>
  <si>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</si>
  <si>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</si>
  <si>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</si>
  <si>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</si>
  <si>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</si>
  <si>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</si>
  <si>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</si>
  <si>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</si>
  <si>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</si>
  <si>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</si>
  <si>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</si>
  <si>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</si>
  <si>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</si>
  <si>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</si>
  <si>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</si>
  <si>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</si>
  <si>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</si>
  <si>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</si>
  <si>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</si>
  <si>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</si>
  <si>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</si>
  <si>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</si>
  <si>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</si>
  <si>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</si>
  <si>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</si>
  <si>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</si>
  <si>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</si>
  <si>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</si>
  <si>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</si>
  <si>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</si>
  <si>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</si>
  <si>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</si>
  <si>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</si>
  <si>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</si>
  <si>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</si>
  <si>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</si>
  <si>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</si>
  <si>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</si>
  <si>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</si>
  <si>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</si>
  <si>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</si>
  <si>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</si>
  <si>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</si>
  <si>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</si>
  <si>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</si>
  <si>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</si>
  <si>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</si>
  <si>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</si>
  <si>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</si>
  <si>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</si>
  <si>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</si>
  <si>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</si>
  <si>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</si>
  <si>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</si>
  <si>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</si>
  <si>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</si>
  <si>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</si>
  <si>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</si>
  <si>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</si>
  <si>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</si>
  <si>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</si>
  <si>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</si>
  <si>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</si>
  <si>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</si>
  <si>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</si>
  <si>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</si>
  <si>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</si>
  <si>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</si>
  <si>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</si>
  <si>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</si>
  <si>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</si>
  <si>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</si>
  <si>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</si>
  <si>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</si>
  <si>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</si>
  <si>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</si>
  <si>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</si>
  <si>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</si>
  <si>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</si>
  <si>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</si>
  <si>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</si>
  <si>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</si>
  <si>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</si>
  <si>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</si>
  <si>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</si>
  <si>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</si>
  <si>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</si>
  <si>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</si>
  <si>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</si>
  <si>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</si>
  <si>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</si>
  <si>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</si>
  <si>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</si>
  <si>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</si>
  <si>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</si>
  <si>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</si>
  <si>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</si>
  <si>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</si>
  <si>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</si>
  <si>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</si>
  <si>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</si>
  <si>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</si>
  <si>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</si>
  <si>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</si>
  <si>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</si>
  <si>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</si>
  <si>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</si>
  <si>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</si>
  <si>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</si>
  <si>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</si>
  <si>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</si>
  <si>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</si>
  <si>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</si>
  <si>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</si>
  <si>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</si>
  <si>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</si>
  <si>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</si>
  <si>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</si>
  <si>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</si>
  <si>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</si>
  <si>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</si>
  <si>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</si>
  <si>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</si>
  <si>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</si>
  <si>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</si>
  <si>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</si>
  <si>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</si>
  <si>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</si>
  <si>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</si>
  <si>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</si>
  <si>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</si>
  <si>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</si>
  <si>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</si>
  <si>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</si>
  <si>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</si>
  <si>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</si>
  <si>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</si>
  <si>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</si>
  <si>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</si>
  <si>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</si>
  <si>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</si>
  <si>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</si>
  <si>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</si>
  <si>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</si>
  <si>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</si>
  <si>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</si>
  <si>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</si>
  <si>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</si>
  <si>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</si>
  <si>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</si>
  <si>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</si>
  <si>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</si>
  <si>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</si>
  <si>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</si>
  <si>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</si>
  <si>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</si>
  <si>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</si>
  <si>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</si>
  <si>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</si>
  <si>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</si>
  <si>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</si>
  <si>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</si>
  <si>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</si>
  <si>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</si>
  <si>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</si>
  <si>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</si>
  <si>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</si>
  <si>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</si>
  <si>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</si>
  <si>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</si>
  <si>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</si>
  <si>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</si>
  <si>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</si>
  <si>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</si>
  <si>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</si>
  <si>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</si>
  <si>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</si>
  <si>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</si>
  <si>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</si>
  <si>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</si>
  <si>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</si>
  <si>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</si>
  <si>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</si>
  <si>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</si>
  <si>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</si>
  <si>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</si>
  <si>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</si>
  <si>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</si>
  <si>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</si>
  <si>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</si>
  <si>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</si>
  <si>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</si>
  <si>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</si>
  <si>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</si>
  <si>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</si>
  <si>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</si>
  <si>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</si>
  <si>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</si>
  <si>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</si>
  <si>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</si>
  <si>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</si>
  <si>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</si>
  <si>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</si>
  <si>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</si>
  <si>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</si>
  <si>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</si>
  <si>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</si>
  <si>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</si>
  <si>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</si>
  <si>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</si>
  <si>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</si>
  <si>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</si>
  <si>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</si>
  <si>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</si>
  <si>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</si>
  <si>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</si>
  <si>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</si>
  <si>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</si>
  <si>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</si>
  <si>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</si>
  <si>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</si>
  <si>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</si>
  <si>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</si>
  <si>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</si>
  <si>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</si>
  <si>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</si>
  <si>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</si>
  <si>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</si>
  <si>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</si>
  <si>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</si>
  <si>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</si>
  <si>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</si>
  <si>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</si>
  <si>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</si>
  <si>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</si>
  <si>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</si>
  <si>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</si>
  <si>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</si>
  <si>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</si>
  <si>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</si>
  <si>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</si>
  <si>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</si>
  <si>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</si>
  <si>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</si>
  <si>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</si>
  <si>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</si>
  <si>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</si>
  <si>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</si>
  <si>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</si>
  <si>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</si>
  <si>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</si>
  <si>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</si>
  <si>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</si>
  <si>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</si>
  <si>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</si>
  <si>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</si>
  <si>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</si>
  <si>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</si>
  <si>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</si>
  <si>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</si>
  <si>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</si>
  <si>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</si>
  <si>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</si>
  <si>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</si>
  <si>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</si>
  <si>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</si>
  <si>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</si>
  <si>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</si>
  <si>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</si>
  <si>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</si>
  <si>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</si>
  <si>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</si>
  <si>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</si>
  <si>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</si>
  <si>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</si>
  <si>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</si>
  <si>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</si>
  <si>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</si>
  <si>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</si>
  <si>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</si>
  <si>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</si>
  <si>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</si>
  <si>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</si>
  <si>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</si>
  <si>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</si>
  <si>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</si>
  <si>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</si>
  <si>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</si>
  <si>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</si>
  <si>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</si>
  <si>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</si>
  <si>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</si>
  <si>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</si>
  <si>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</si>
  <si>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</si>
  <si>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</si>
  <si>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</si>
  <si>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</si>
  <si>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</si>
  <si>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</si>
  <si>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</si>
  <si>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</si>
  <si>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</si>
  <si>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</si>
  <si>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</si>
  <si>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</si>
  <si>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</si>
  <si>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</si>
  <si>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</si>
  <si>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</si>
  <si>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</si>
  <si>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</si>
  <si>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</si>
  <si>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</si>
  <si>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</si>
  <si>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</si>
  <si>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</si>
  <si>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</si>
  <si>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</si>
  <si>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</si>
  <si>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</si>
  <si>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</si>
  <si>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</si>
  <si>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</si>
  <si>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</si>
  <si>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</si>
  <si>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</si>
  <si>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</si>
  <si>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</si>
  <si>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</si>
  <si>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</si>
  <si>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</si>
  <si>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</si>
  <si>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</si>
  <si>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</si>
  <si>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</si>
  <si>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</si>
  <si>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</si>
  <si>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</si>
  <si>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</si>
  <si>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</si>
  <si>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</si>
  <si>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</si>
  <si>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</si>
  <si>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</si>
  <si>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</si>
  <si>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</si>
  <si>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</si>
  <si>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</si>
  <si>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</si>
  <si>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</si>
  <si>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</si>
  <si>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</si>
  <si>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</si>
  <si>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</si>
  <si>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</si>
  <si>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</si>
  <si>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</si>
  <si>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</si>
  <si>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</si>
  <si>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</si>
  <si>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</si>
  <si>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</si>
  <si>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</si>
  <si>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</si>
  <si>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</si>
  <si>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</si>
  <si>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</si>
  <si>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</si>
  <si>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</si>
  <si>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</si>
  <si>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</si>
  <si>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</si>
  <si>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</si>
  <si>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</si>
  <si>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</si>
  <si>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</si>
  <si>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</si>
  <si>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</si>
  <si>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</si>
  <si>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</si>
  <si>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</si>
  <si>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</si>
  <si>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</si>
  <si>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</si>
  <si>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</si>
  <si>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</si>
  <si>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</si>
  <si>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</si>
  <si>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</si>
  <si>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</si>
  <si>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</si>
  <si>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</si>
  <si>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</si>
  <si>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</si>
  <si>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</si>
  <si>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</si>
  <si>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</si>
  <si>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</si>
  <si>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</si>
  <si>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</si>
  <si>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</si>
  <si>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</si>
  <si>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</si>
  <si>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</si>
  <si>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</si>
  <si>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</si>
  <si>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</si>
  <si>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</si>
  <si>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</si>
  <si>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</si>
  <si>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</si>
  <si>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</si>
  <si>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</si>
  <si>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</si>
  <si>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</si>
  <si>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</si>
  <si>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</si>
  <si>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</si>
  <si>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</si>
  <si>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</si>
  <si>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</si>
  <si>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</si>
  <si>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</si>
  <si>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</si>
  <si>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</si>
  <si>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</si>
  <si>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</si>
  <si>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</si>
  <si>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</si>
  <si>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</si>
  <si>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</si>
  <si>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</si>
  <si>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</si>
  <si>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</si>
  <si>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</si>
  <si>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</si>
  <si>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</si>
  <si>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</si>
  <si>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</si>
  <si>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</si>
  <si>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</si>
  <si>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</si>
  <si>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</si>
  <si>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</si>
  <si>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</si>
  <si>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</si>
  <si>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</si>
  <si>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</si>
  <si>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</si>
  <si>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</si>
  <si>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</si>
  <si>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</si>
  <si>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</si>
  <si>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</si>
  <si>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</si>
  <si>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</si>
  <si>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</si>
  <si>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</si>
  <si>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</si>
  <si>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</si>
  <si>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</si>
  <si>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</si>
  <si>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</si>
  <si>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</si>
  <si>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</si>
  <si>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</si>
  <si>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</si>
  <si>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</si>
  <si>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</si>
  <si>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</si>
  <si>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</si>
  <si>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</si>
  <si>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</si>
  <si>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</si>
  <si>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</si>
  <si>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</si>
  <si>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</si>
  <si>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</si>
  <si>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</si>
  <si>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</si>
  <si>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</si>
  <si>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</si>
  <si>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</si>
  <si>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</si>
  <si>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</si>
  <si>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</si>
  <si>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</si>
  <si>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</si>
  <si>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</si>
  <si>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</si>
  <si>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</si>
  <si>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</si>
  <si>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</si>
  <si>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</si>
  <si>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</si>
  <si>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</si>
  <si>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</si>
  <si>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</si>
  <si>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</si>
  <si>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</si>
  <si>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</si>
  <si>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</si>
  <si>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</si>
  <si>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</si>
  <si>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</si>
  <si>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</si>
  <si>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</si>
  <si>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</si>
  <si>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</si>
  <si>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</si>
  <si>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</si>
  <si>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</si>
  <si>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</si>
  <si>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</si>
  <si>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</si>
  <si>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</si>
  <si>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</si>
  <si>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</si>
  <si>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</si>
  <si>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</si>
  <si>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</si>
  <si>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</si>
  <si>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</si>
  <si>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</si>
  <si>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</si>
  <si>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</si>
  <si>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</si>
  <si>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</si>
  <si>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</si>
  <si>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</si>
  <si>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</si>
  <si>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</si>
  <si>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</si>
  <si>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</si>
  <si>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</si>
  <si>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</si>
  <si>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</si>
  <si>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</si>
  <si>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</si>
  <si>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</si>
  <si>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</si>
  <si>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</si>
  <si>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</si>
  <si>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</si>
  <si>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</si>
  <si>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</si>
  <si>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</si>
  <si>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</si>
  <si>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</si>
  <si>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</si>
  <si>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</si>
  <si>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</si>
  <si>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</si>
  <si>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</si>
  <si>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</si>
  <si>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</si>
  <si>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</si>
  <si>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</si>
  <si>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</si>
  <si>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</si>
  <si>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</si>
  <si>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</si>
  <si>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</si>
  <si>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</si>
  <si>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</si>
  <si>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</si>
  <si>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</si>
  <si>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</si>
  <si>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</si>
  <si>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</si>
  <si>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</si>
  <si>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</si>
  <si>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</si>
  <si>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</si>
  <si>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</si>
  <si>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</si>
  <si>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</si>
  <si>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</si>
  <si>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</si>
  <si>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</si>
  <si>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</si>
  <si>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</si>
  <si>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</si>
  <si>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</si>
  <si>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</si>
  <si>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</si>
  <si>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</si>
  <si>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</si>
  <si>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</si>
  <si>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</si>
  <si>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</si>
  <si>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</si>
  <si>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</si>
  <si>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</si>
  <si>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</si>
  <si>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</si>
  <si>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</si>
  <si>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</si>
  <si>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</si>
  <si>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</si>
  <si>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</si>
  <si>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</si>
  <si>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</si>
  <si>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</si>
  <si>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</si>
  <si>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</si>
  <si>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</si>
  <si>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</si>
  <si>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</si>
  <si>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</si>
  <si>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</si>
  <si>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</si>
  <si>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</si>
  <si>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</si>
  <si>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</si>
  <si>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</si>
  <si>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</si>
  <si>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</si>
  <si>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</si>
  <si>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</si>
  <si>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</si>
  <si>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</si>
  <si>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</si>
  <si>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</si>
  <si>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</si>
  <si>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</si>
  <si>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</si>
  <si>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</si>
  <si>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</si>
  <si>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</si>
  <si>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</si>
  <si>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</si>
  <si>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</si>
  <si>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</si>
  <si>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</si>
  <si>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</si>
  <si>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</si>
  <si>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</si>
  <si>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</si>
  <si>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</si>
  <si>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</si>
  <si>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</si>
  <si>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</si>
  <si>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</si>
  <si>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</si>
  <si>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</si>
  <si>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</si>
  <si>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</si>
  <si>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</si>
  <si>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</si>
  <si>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</si>
  <si>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</si>
  <si>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</si>
  <si>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</si>
  <si>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</si>
  <si>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</si>
  <si>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</si>
  <si>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</si>
  <si>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</si>
  <si>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</si>
  <si>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</si>
  <si>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</si>
  <si>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</si>
  <si>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</si>
  <si>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</si>
  <si>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</si>
  <si>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</si>
  <si>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</si>
  <si>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</si>
  <si>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</si>
  <si>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</si>
  <si>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</si>
  <si>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</si>
  <si>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</si>
  <si>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</si>
  <si>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</si>
  <si>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</si>
  <si>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</si>
  <si>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</si>
  <si>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</si>
  <si>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</si>
  <si>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</si>
  <si>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</si>
  <si>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</si>
  <si>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</si>
  <si>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</si>
  <si>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</si>
  <si>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</si>
  <si>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</si>
  <si>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</si>
  <si>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</si>
  <si>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</si>
  <si>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</si>
  <si>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</si>
  <si>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</si>
  <si>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</si>
  <si>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</si>
  <si>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</si>
  <si>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</si>
  <si>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</si>
  <si>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</si>
  <si>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</si>
  <si>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</si>
  <si>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</si>
  <si>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</si>
  <si>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</si>
  <si>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</si>
  <si>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</si>
  <si>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</si>
  <si>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</si>
  <si>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</si>
  <si>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</si>
  <si>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</si>
  <si>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</si>
  <si>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</si>
  <si>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</si>
  <si>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</si>
  <si>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</si>
  <si>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</si>
  <si>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</si>
  <si>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</si>
  <si>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</si>
  <si>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</si>
  <si>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</si>
  <si>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</si>
  <si>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</si>
  <si>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</si>
  <si>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</si>
  <si>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</si>
  <si>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</si>
  <si>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</si>
  <si>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</si>
  <si>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</si>
  <si>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</si>
  <si>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</si>
  <si>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</si>
  <si>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</si>
  <si>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</si>
  <si>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</si>
  <si>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</si>
  <si>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</si>
  <si>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</si>
  <si>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</si>
  <si>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</si>
  <si>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</si>
  <si>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</si>
  <si>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</si>
  <si>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</si>
  <si>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</si>
  <si>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</si>
  <si>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</si>
  <si>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</si>
  <si>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</si>
  <si>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</si>
  <si>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</si>
  <si>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</si>
  <si>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</si>
  <si>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</si>
  <si>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</si>
  <si>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</si>
  <si>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</si>
  <si>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</si>
  <si>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</si>
  <si>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</si>
  <si>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</si>
  <si>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</si>
  <si>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</si>
  <si>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</si>
  <si>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</si>
  <si>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</si>
  <si>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</si>
  <si>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</si>
  <si>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</si>
  <si>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</si>
  <si>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</si>
  <si>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</si>
  <si>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</si>
  <si>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</si>
  <si>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</si>
  <si>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</si>
  <si>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</si>
  <si>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</si>
  <si>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</si>
  <si>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</si>
  <si>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</si>
  <si>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</si>
  <si>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</si>
  <si>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</si>
  <si>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</si>
  <si>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</si>
  <si>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</si>
  <si>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</si>
  <si>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</si>
  <si>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</si>
  <si>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</si>
  <si>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</si>
  <si>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</si>
  <si>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</si>
  <si>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</si>
  <si>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</si>
  <si>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</si>
  <si>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</si>
  <si>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</si>
  <si>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</si>
  <si>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</si>
  <si>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</si>
  <si>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</si>
  <si>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</si>
  <si>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</si>
  <si>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</si>
  <si>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</si>
  <si>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</si>
  <si>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</si>
  <si>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</si>
  <si>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</si>
  <si>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</si>
  <si>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</si>
  <si>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</si>
  <si>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</si>
  <si>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</si>
  <si>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</si>
  <si>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</si>
  <si>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</si>
  <si>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</si>
  <si>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</si>
  <si>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</si>
  <si>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</si>
  <si>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</si>
  <si>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</si>
  <si>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</si>
  <si>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</si>
  <si>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</si>
  <si>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</si>
  <si>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</si>
  <si>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</si>
  <si>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</si>
  <si>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</si>
  <si>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</si>
  <si>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</si>
  <si>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</si>
  <si>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</si>
  <si>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</si>
  <si>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</si>
  <si>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</si>
  <si>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</si>
  <si>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</si>
  <si>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</si>
  <si>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</si>
  <si>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</si>
  <si>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</si>
  <si>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</si>
  <si>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</si>
  <si>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</si>
  <si>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</si>
  <si>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</si>
  <si>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</si>
  <si>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</si>
  <si>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</si>
  <si>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</si>
  <si>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</si>
  <si>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</si>
  <si>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</si>
  <si>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</si>
  <si>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</si>
  <si>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</si>
  <si>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</si>
  <si>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</si>
  <si>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</si>
  <si>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</si>
  <si>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</si>
  <si>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</si>
  <si>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</si>
  <si>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</si>
  <si>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</si>
  <si>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</si>
  <si>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</si>
  <si>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</si>
  <si>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</si>
  <si>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</si>
  <si>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</si>
  <si>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</si>
  <si>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</si>
  <si>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</si>
  <si>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</si>
  <si>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</si>
  <si>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</si>
  <si>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</si>
  <si>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</si>
  <si>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</si>
  <si>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</si>
  <si>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</si>
  <si>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</si>
  <si>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</si>
  <si>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</si>
  <si>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</si>
  <si>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</si>
  <si>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</si>
  <si>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</si>
  <si>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</si>
  <si>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</si>
  <si>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</si>
  <si>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</si>
  <si>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</si>
  <si>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</si>
  <si>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</si>
  <si>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</si>
  <si>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</si>
  <si>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</si>
  <si>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</si>
  <si>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</si>
  <si>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</si>
  <si>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</si>
  <si>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</si>
  <si>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</si>
  <si>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</si>
  <si>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</si>
  <si>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</si>
  <si>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</si>
  <si>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</si>
  <si>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</si>
  <si>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</si>
  <si>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</si>
  <si>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</si>
  <si>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</si>
  <si>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</si>
  <si>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</si>
  <si>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</si>
  <si>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</si>
  <si>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</si>
  <si>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</si>
  <si>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</si>
  <si>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</si>
  <si>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</si>
  <si>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</si>
  <si>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</si>
  <si>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</si>
  <si>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</si>
  <si>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</si>
  <si>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</si>
  <si>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</si>
  <si>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</si>
  <si>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</si>
  <si>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</si>
  <si>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</si>
  <si>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</si>
  <si>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</si>
  <si>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</si>
  <si>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</si>
  <si>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</si>
  <si>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</si>
  <si>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</si>
  <si>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</si>
  <si>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</si>
  <si>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</si>
  <si>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</si>
  <si>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</si>
  <si>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</si>
  <si>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</si>
  <si>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</si>
  <si>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</si>
  <si>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</si>
  <si>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</si>
  <si>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</si>
  <si>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</si>
  <si>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</si>
  <si>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</si>
  <si>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</si>
  <si>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</si>
  <si>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</si>
  <si>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</si>
  <si>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</si>
  <si>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</si>
  <si>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</si>
  <si>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</si>
  <si>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</si>
  <si>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</si>
  <si>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</si>
  <si>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</si>
  <si>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</si>
  <si>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</si>
  <si>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</si>
  <si>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</si>
  <si>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</si>
  <si>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</si>
  <si>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</si>
  <si>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</si>
  <si>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</si>
  <si>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</si>
  <si>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</si>
  <si>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</si>
  <si>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</si>
  <si>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</si>
  <si>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</si>
  <si>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</si>
  <si>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</si>
  <si>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</si>
  <si>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</si>
  <si>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</si>
  <si>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</si>
  <si>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</si>
  <si>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</si>
  <si>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</si>
  <si>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</si>
  <si>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</si>
  <si>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</si>
  <si>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</si>
  <si>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</si>
  <si>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</si>
  <si>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</si>
  <si>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</si>
  <si>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</si>
  <si>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</si>
  <si>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</si>
  <si>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</si>
  <si>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</si>
  <si>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</si>
  <si>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</si>
  <si>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</si>
  <si>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</si>
  <si>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</si>
  <si>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</si>
  <si>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</si>
  <si>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</si>
  <si>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</si>
  <si>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</si>
  <si>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</si>
  <si>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</si>
  <si>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</si>
  <si>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</si>
  <si>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</si>
  <si>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</si>
  <si>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</si>
  <si>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</si>
  <si>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</si>
  <si>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</si>
  <si>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</si>
  <si>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</si>
  <si>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</si>
  <si>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</si>
  <si>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</si>
  <si>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</si>
  <si>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</si>
  <si>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</si>
  <si>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</si>
  <si>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</si>
  <si>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</si>
  <si>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</si>
  <si>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</si>
  <si>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</si>
  <si>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</si>
  <si>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</si>
  <si>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</si>
  <si>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</si>
  <si>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</si>
  <si>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</si>
  <si>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</si>
  <si>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</si>
  <si>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</si>
  <si>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</si>
  <si>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</si>
  <si>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</si>
  <si>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</si>
  <si>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</si>
  <si>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</si>
  <si>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</si>
  <si>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</si>
  <si>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</si>
  <si>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</si>
  <si>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</si>
  <si>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</si>
  <si>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</si>
  <si>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</si>
  <si>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</si>
  <si>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</si>
  <si>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</si>
  <si>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</si>
  <si>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</si>
  <si>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</si>
  <si>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</si>
  <si>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</si>
  <si>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</si>
  <si>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</si>
  <si>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</si>
  <si>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</si>
  <si>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</si>
  <si>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</si>
  <si>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</si>
  <si>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</si>
  <si>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</si>
  <si>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</si>
  <si>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</si>
  <si>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</si>
  <si>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</si>
  <si>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</si>
  <si>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</si>
  <si>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</si>
  <si>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</si>
  <si>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</si>
  <si>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</si>
  <si>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</si>
  <si>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</si>
  <si>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</si>
  <si>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</si>
  <si>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</si>
  <si>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</si>
  <si>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</si>
  <si>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</si>
  <si>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</si>
  <si>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</si>
  <si>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</si>
  <si>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</si>
  <si>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</si>
  <si>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</si>
  <si>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</si>
  <si>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</si>
  <si>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</si>
  <si>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</si>
  <si>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</si>
  <si>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</si>
  <si>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</si>
  <si>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</si>
  <si>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</si>
  <si>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</si>
  <si>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</si>
  <si>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</si>
  <si>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</si>
  <si>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</si>
  <si>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</si>
  <si>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</si>
  <si>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</si>
  <si>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</si>
  <si>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</si>
  <si>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</si>
  <si>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</si>
  <si>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</si>
  <si>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</si>
  <si>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</si>
  <si>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</si>
  <si>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</si>
  <si>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</si>
  <si>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</si>
  <si>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</si>
  <si>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</si>
  <si>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</si>
  <si>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</si>
  <si>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</si>
  <si>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</si>
  <si>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</si>
  <si>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</si>
  <si>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</si>
  <si>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</si>
  <si>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</si>
  <si>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</si>
  <si>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</si>
  <si>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</si>
  <si>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</si>
  <si>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</si>
  <si>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</si>
  <si>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</si>
  <si>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</si>
  <si>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</si>
  <si>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</si>
  <si>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</si>
  <si>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</si>
  <si>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</si>
  <si>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</si>
  <si>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</si>
  <si>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</si>
  <si>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</si>
  <si>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</si>
  <si>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</si>
  <si>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</si>
  <si>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</si>
  <si>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</si>
  <si>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</si>
  <si>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</si>
  <si>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</si>
  <si>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</si>
  <si>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</si>
  <si>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</si>
  <si>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</si>
  <si>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</si>
  <si>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</si>
  <si>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</si>
  <si>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</si>
  <si>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</si>
  <si>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</si>
  <si>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</si>
  <si>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</si>
  <si>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</si>
  <si>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</si>
  <si>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</si>
  <si>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</si>
  <si>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</si>
  <si>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</si>
  <si>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</si>
  <si>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</si>
  <si>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</si>
  <si>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</si>
  <si>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</si>
  <si>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</si>
  <si>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</si>
  <si>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</si>
  <si>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</si>
  <si>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</si>
  <si>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</si>
  <si>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</si>
  <si>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</si>
  <si>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</si>
  <si>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</si>
  <si>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</si>
  <si>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</si>
  <si>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</si>
  <si>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</si>
  <si>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</si>
  <si>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</si>
  <si>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</si>
  <si>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</si>
  <si>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</si>
  <si>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</si>
  <si>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</si>
  <si>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</si>
  <si>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</si>
  <si>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</si>
  <si>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</si>
  <si>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</si>
  <si>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</si>
  <si>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</si>
  <si>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</si>
  <si>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</si>
  <si>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</si>
  <si>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</si>
  <si>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</si>
  <si>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</si>
  <si>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</si>
  <si>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</si>
  <si>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</si>
  <si>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</si>
  <si>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</si>
  <si>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</si>
  <si>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</si>
  <si>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</si>
  <si>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</si>
  <si>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</si>
  <si>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</si>
  <si>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</si>
  <si>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</si>
  <si>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</si>
  <si>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</si>
  <si>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</si>
  <si>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</si>
  <si>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</si>
  <si>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</si>
  <si>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</si>
  <si>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</si>
  <si>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</si>
  <si>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</si>
  <si>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</si>
  <si>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</si>
  <si>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</si>
  <si>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</si>
  <si>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</si>
  <si>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</si>
  <si>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</si>
  <si>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</si>
  <si>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</si>
  <si>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</si>
  <si>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</si>
  <si>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</si>
  <si>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</si>
  <si>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</si>
  <si>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</si>
  <si>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</si>
  <si>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</si>
  <si>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</si>
  <si>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</si>
  <si>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</si>
  <si>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</si>
  <si>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</si>
  <si>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</si>
  <si>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</si>
  <si>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</si>
  <si>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</si>
  <si>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</si>
  <si>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</si>
  <si>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</si>
  <si>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</si>
  <si>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</si>
  <si>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</si>
  <si>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</si>
  <si>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</si>
  <si>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</si>
  <si>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</si>
  <si>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</si>
  <si>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</si>
  <si>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</si>
  <si>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</si>
  <si>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</si>
  <si>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</si>
  <si>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</si>
  <si>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</si>
  <si>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</si>
  <si>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</si>
  <si>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</si>
  <si>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</si>
  <si>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</si>
  <si>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</si>
  <si>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</si>
  <si>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</si>
  <si>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</si>
  <si>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</si>
  <si>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</si>
  <si>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</si>
  <si>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</si>
  <si>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</si>
  <si>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</si>
  <si>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</si>
  <si>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</si>
  <si>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</si>
  <si>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</si>
  <si>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</si>
  <si>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</si>
  <si>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</si>
  <si>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</si>
  <si>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</si>
  <si>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</si>
  <si>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</si>
  <si>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</si>
  <si>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</si>
  <si>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</si>
  <si>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</si>
  <si>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</si>
  <si>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</si>
  <si>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</si>
  <si>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</si>
  <si>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</si>
  <si>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</si>
  <si>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</si>
  <si>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</si>
  <si>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</si>
  <si>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</si>
  <si>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</si>
  <si>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</si>
  <si>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</si>
  <si>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</si>
  <si>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</si>
  <si>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</si>
  <si>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</si>
  <si>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</si>
  <si>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</si>
  <si>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</si>
  <si>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</si>
  <si>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</si>
  <si>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</si>
  <si>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</si>
  <si>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</si>
  <si>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</si>
  <si>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</si>
  <si>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</si>
  <si>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</si>
  <si>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</si>
  <si>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</si>
  <si>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</si>
  <si>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</si>
  <si>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</si>
  <si>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</si>
  <si>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</si>
  <si>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</si>
  <si>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</si>
  <si>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</si>
  <si>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</si>
  <si>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</si>
  <si>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</si>
  <si>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</si>
  <si>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</si>
  <si>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</si>
  <si>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</si>
  <si>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</si>
  <si>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</si>
  <si>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</si>
  <si>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</si>
  <si>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</si>
  <si>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</si>
  <si>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</si>
  <si>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</si>
  <si>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</si>
  <si>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</si>
  <si>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</si>
  <si>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</si>
  <si>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</si>
  <si>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</si>
  <si>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</si>
  <si>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</si>
  <si>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</si>
  <si>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</si>
  <si>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</si>
  <si>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</si>
  <si>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</si>
  <si>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</si>
  <si>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</si>
  <si>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</si>
  <si>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</si>
  <si>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</si>
  <si>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</si>
  <si>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</si>
  <si>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</si>
  <si>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</si>
  <si>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</si>
  <si>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</si>
  <si>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</si>
  <si>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</si>
  <si>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</si>
  <si>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</si>
  <si>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</si>
  <si>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</si>
  <si>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</si>
  <si>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</si>
  <si>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</si>
  <si>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</si>
  <si>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</si>
  <si>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</si>
  <si>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</si>
  <si>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</si>
  <si>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</si>
  <si>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</si>
  <si>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</si>
  <si>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</si>
  <si>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</si>
  <si>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</si>
  <si>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</si>
  <si>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</si>
  <si>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</si>
  <si>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</si>
  <si>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</si>
  <si>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</si>
  <si>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</si>
  <si>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</si>
  <si>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</si>
  <si>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</si>
  <si>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</si>
  <si>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</si>
  <si>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</si>
  <si>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</si>
  <si>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</si>
  <si>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</si>
  <si>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</si>
  <si>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</si>
  <si>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</si>
  <si>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</si>
  <si>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</si>
  <si>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</si>
  <si>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</si>
  <si>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</si>
  <si>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</si>
  <si>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</si>
  <si>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</si>
  <si>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</si>
  <si>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</si>
  <si>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</si>
  <si>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</si>
  <si>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</si>
  <si>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</si>
  <si>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</si>
  <si>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</si>
  <si>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</si>
  <si>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</si>
  <si>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</si>
  <si>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</si>
  <si>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</si>
  <si>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</si>
  <si>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</si>
  <si>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</si>
  <si>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</si>
  <si>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</si>
  <si>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</si>
  <si>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</si>
  <si>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</si>
  <si>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</si>
  <si>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</si>
  <si>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</si>
  <si>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</si>
  <si>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</si>
  <si>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</si>
  <si>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</si>
  <si>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</si>
  <si>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</si>
  <si>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</si>
  <si>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</si>
  <si>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</si>
  <si>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</si>
  <si>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</si>
  <si>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</si>
  <si>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</si>
  <si>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</si>
  <si>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</si>
  <si>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</si>
  <si>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</si>
  <si>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</si>
  <si>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</si>
  <si>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</si>
  <si>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</si>
  <si>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</si>
  <si>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</si>
  <si>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</si>
  <si>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</si>
  <si>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</si>
  <si>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</si>
  <si>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</si>
  <si>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</si>
  <si>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</si>
  <si>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</si>
  <si>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</si>
  <si>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</si>
  <si>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</si>
  <si>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</si>
  <si>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</si>
  <si>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</si>
  <si>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</si>
  <si>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</si>
  <si>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</si>
  <si>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</si>
  <si>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</si>
  <si>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</si>
  <si>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</si>
  <si>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</si>
  <si>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</si>
  <si>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</si>
  <si>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</si>
  <si>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</si>
  <si>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</si>
  <si>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</si>
  <si>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</si>
  <si>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</si>
  <si>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</si>
  <si>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</si>
  <si>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</si>
  <si>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</si>
  <si>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</si>
  <si>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</si>
  <si>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</si>
  <si>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</si>
  <si>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</si>
  <si>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</si>
  <si>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</si>
  <si>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</si>
  <si>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</si>
  <si>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</si>
  <si>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</si>
  <si>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</si>
  <si>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</si>
  <si>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</si>
  <si>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</si>
  <si>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</si>
  <si>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</si>
  <si>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</si>
  <si>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</si>
  <si>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</si>
  <si>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</si>
  <si>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</si>
  <si>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</si>
  <si>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</si>
  <si>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</si>
  <si>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</si>
  <si>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</si>
  <si>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</si>
  <si>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</si>
  <si>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</si>
  <si>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</si>
  <si>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</si>
  <si>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</si>
  <si>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</si>
  <si>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</si>
  <si>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</si>
  <si>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</si>
  <si>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</si>
  <si>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</si>
  <si>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</si>
  <si>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</si>
  <si>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</si>
  <si>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</si>
  <si>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</si>
  <si>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</si>
  <si>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</si>
  <si>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</si>
  <si>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</si>
  <si>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</si>
  <si>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</si>
  <si>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</si>
  <si>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</si>
  <si>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</si>
  <si>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</si>
  <si>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</si>
  <si>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</si>
  <si>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</si>
  <si>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</si>
  <si>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</si>
  <si>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</si>
  <si>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</si>
  <si>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</si>
  <si>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</si>
  <si>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</si>
  <si>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</si>
  <si>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</si>
  <si>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</si>
  <si>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</si>
  <si>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</si>
  <si>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</si>
  <si>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</si>
  <si>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</si>
  <si>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</si>
  <si>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</si>
  <si>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</si>
  <si>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</si>
  <si>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</si>
  <si>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</si>
  <si>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</si>
  <si>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</si>
  <si>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</si>
  <si>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</si>
  <si>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</si>
  <si>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</si>
  <si>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</si>
  <si>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</si>
  <si>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</si>
  <si>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</si>
  <si>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</si>
  <si>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</si>
  <si>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</si>
  <si>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</si>
  <si>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</si>
  <si>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</si>
  <si>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</si>
  <si>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</si>
  <si>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</si>
  <si>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</si>
  <si>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</si>
  <si>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</si>
  <si>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</si>
  <si>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</si>
  <si>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</si>
  <si>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</si>
  <si>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</si>
  <si>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</si>
  <si>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</si>
  <si>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</si>
  <si>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</si>
  <si>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</si>
  <si>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</si>
  <si>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</si>
  <si>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</si>
  <si>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</si>
  <si>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</si>
  <si>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</si>
  <si>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</si>
  <si>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</si>
  <si>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</si>
  <si>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</si>
  <si>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</si>
  <si>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</si>
  <si>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</si>
  <si>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</si>
  <si>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</si>
  <si>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</si>
  <si>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</si>
  <si>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</si>
  <si>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</si>
  <si>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</si>
  <si>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</si>
  <si>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</si>
  <si>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</si>
  <si>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</si>
  <si>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</si>
  <si>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</si>
  <si>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</si>
  <si>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</si>
  <si>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</si>
  <si>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</si>
  <si>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</si>
  <si>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</si>
  <si>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</si>
  <si>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</si>
  <si>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</si>
  <si>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</si>
  <si>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</si>
  <si>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</si>
  <si>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</si>
  <si>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</si>
  <si>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</si>
  <si>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</si>
  <si>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</si>
  <si>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</si>
  <si>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</si>
  <si>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</si>
  <si>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</si>
  <si>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</si>
  <si>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</si>
  <si>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</si>
  <si>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</si>
  <si>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</si>
  <si>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</si>
  <si>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</si>
  <si>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</si>
  <si>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</si>
  <si>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</si>
  <si>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</si>
  <si>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</si>
  <si>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</si>
  <si>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</si>
  <si>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</si>
  <si>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</si>
  <si>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</si>
  <si>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</si>
  <si>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</si>
  <si>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</si>
  <si>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</si>
  <si>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</si>
  <si>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</si>
  <si>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</si>
  <si>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</si>
  <si>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</si>
  <si>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</si>
  <si>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</si>
  <si>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</si>
  <si>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</si>
  <si>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</si>
  <si>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</si>
  <si>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</si>
  <si>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</si>
  <si>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</si>
  <si>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</si>
  <si>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</si>
  <si>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</si>
  <si>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</si>
  <si>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</si>
  <si>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</si>
  <si>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</si>
  <si>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</si>
  <si>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</si>
  <si>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</si>
  <si>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</si>
  <si>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</si>
  <si>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</si>
  <si>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</si>
  <si>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</si>
  <si>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</si>
  <si>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</si>
  <si>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</si>
  <si>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</si>
  <si>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</si>
  <si>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</si>
  <si>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</si>
  <si>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</si>
  <si>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</si>
  <si>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</si>
  <si>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</si>
  <si>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</si>
  <si>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</si>
  <si>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</si>
  <si>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</si>
  <si>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</si>
  <si>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</si>
  <si>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</si>
  <si>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</si>
  <si>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</si>
  <si>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</si>
  <si>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</si>
  <si>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</si>
  <si>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</si>
  <si>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</si>
  <si>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</si>
  <si>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</si>
  <si>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</si>
  <si>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</si>
  <si>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</si>
  <si>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</si>
  <si>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</si>
  <si>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</si>
  <si>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</si>
  <si>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</si>
  <si>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</si>
  <si>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</si>
  <si>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</si>
  <si>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</si>
  <si>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</si>
  <si>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</si>
  <si>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</si>
  <si>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</si>
  <si>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</si>
  <si>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</si>
  <si>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</si>
  <si>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</si>
  <si>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</si>
  <si>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</si>
  <si>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</si>
  <si>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</si>
  <si>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</si>
  <si>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</si>
  <si>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</si>
  <si>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</si>
  <si>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</si>
  <si>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</si>
  <si>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</si>
  <si>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</si>
  <si>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</si>
  <si>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</si>
  <si>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</si>
  <si>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</si>
  <si>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</si>
  <si>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</si>
  <si>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</si>
  <si>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</si>
  <si>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</si>
  <si>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</si>
  <si>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</si>
  <si>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</si>
  <si>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</si>
  <si>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</si>
  <si>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</si>
  <si>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</si>
  <si>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</si>
  <si>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</si>
  <si>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</si>
  <si>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</si>
  <si>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</si>
  <si>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</si>
  <si>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</si>
  <si>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</si>
  <si>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</si>
  <si>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</si>
  <si>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</si>
  <si>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</si>
  <si>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</si>
  <si>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</si>
  <si>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</si>
  <si>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</si>
  <si>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</si>
  <si>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</si>
  <si>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</si>
  <si>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</si>
  <si>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</si>
  <si>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</si>
  <si>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</si>
  <si>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</si>
  <si>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</si>
  <si>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</si>
  <si>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</si>
  <si>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</si>
  <si>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</si>
  <si>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</si>
  <si>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</si>
  <si>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</si>
  <si>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</si>
  <si>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</si>
  <si>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</si>
  <si>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</si>
  <si>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</si>
  <si>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</si>
  <si>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</si>
  <si>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</si>
  <si>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</si>
  <si>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</si>
  <si>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</si>
  <si>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</si>
  <si>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</si>
  <si>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</si>
  <si>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</si>
  <si>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</si>
  <si>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</si>
  <si>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</si>
  <si>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</si>
  <si>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</si>
  <si>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</si>
  <si>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</si>
  <si>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</si>
  <si>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</si>
  <si>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</si>
  <si>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</si>
  <si>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</si>
  <si>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</si>
  <si>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</si>
  <si>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</si>
  <si>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</si>
  <si>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</si>
  <si>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</si>
  <si>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</si>
  <si>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</si>
  <si>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</si>
  <si>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</si>
  <si>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</si>
  <si>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</si>
  <si>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</si>
  <si>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</si>
  <si>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</si>
  <si>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</si>
  <si>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</si>
  <si>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</si>
  <si>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</si>
  <si>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</si>
  <si>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</si>
  <si>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</si>
  <si>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</si>
  <si>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</si>
  <si>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</si>
  <si>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</si>
  <si>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</si>
  <si>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</si>
  <si>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</si>
  <si>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</si>
  <si>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</si>
  <si>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</si>
  <si>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</si>
  <si>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</si>
  <si>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</si>
  <si>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</si>
  <si>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</si>
  <si>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</si>
  <si>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</si>
  <si>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</si>
  <si>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</si>
  <si>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</si>
  <si>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</si>
  <si>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</si>
  <si>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</si>
  <si>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</si>
  <si>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</si>
  <si>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</si>
  <si>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</si>
  <si>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</si>
  <si>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</si>
  <si>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</si>
  <si>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</si>
  <si>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</si>
  <si>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</si>
  <si>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</si>
  <si>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</si>
  <si>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</si>
  <si>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</si>
  <si>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</si>
  <si>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</si>
  <si>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</si>
  <si>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</si>
  <si>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</si>
  <si>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</si>
  <si>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</si>
  <si>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</si>
  <si>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</si>
  <si>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</si>
  <si>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</si>
  <si>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</si>
  <si>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</si>
  <si>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</si>
  <si>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</si>
  <si>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</si>
  <si>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</si>
  <si>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</si>
  <si>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</si>
  <si>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</si>
  <si>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</si>
  <si>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</si>
  <si>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</si>
  <si>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</si>
  <si>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</si>
  <si>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</si>
  <si>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</si>
  <si>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</si>
  <si>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</si>
  <si>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</si>
  <si>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</si>
  <si>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</si>
  <si>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</si>
  <si>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</si>
  <si>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</si>
  <si>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</si>
  <si>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</si>
  <si>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</si>
  <si>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</si>
  <si>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</si>
  <si>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</si>
  <si>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</si>
  <si>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</si>
  <si>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</si>
  <si>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</si>
  <si>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</si>
  <si>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</si>
  <si>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</si>
  <si>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</si>
  <si>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</si>
  <si>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</si>
  <si>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</si>
  <si>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</si>
  <si>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</si>
  <si>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</si>
  <si>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</si>
  <si>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</si>
  <si>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</si>
  <si>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</si>
  <si>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</si>
  <si>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</si>
  <si>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</si>
  <si>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</si>
  <si>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</si>
  <si>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</si>
  <si>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</si>
  <si>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</si>
  <si>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</si>
  <si>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</si>
  <si>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</si>
  <si>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</si>
  <si>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</si>
  <si>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</si>
  <si>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</si>
  <si>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</si>
  <si>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</si>
  <si>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</si>
  <si>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</si>
  <si>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</si>
  <si>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</si>
  <si>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</si>
  <si>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</si>
  <si>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</si>
  <si>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</si>
  <si>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</si>
  <si>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</si>
  <si>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</si>
  <si>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</si>
  <si>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</si>
  <si>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</si>
  <si>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</si>
  <si>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</si>
  <si>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</si>
  <si>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</si>
  <si>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</si>
  <si>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</si>
  <si>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</si>
  <si>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</si>
  <si>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</si>
  <si>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</si>
  <si>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</si>
  <si>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</si>
  <si>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</si>
  <si>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</si>
  <si>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</si>
  <si>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</si>
  <si>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</si>
  <si>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</si>
  <si>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</si>
  <si>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</si>
  <si>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</si>
  <si>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</si>
  <si>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</si>
  <si>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</si>
  <si>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</si>
  <si>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</si>
  <si>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</si>
  <si>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</si>
  <si>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</si>
  <si>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</si>
  <si>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</si>
  <si>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</si>
  <si>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</si>
  <si>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</si>
  <si>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</si>
  <si>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</si>
  <si>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</si>
  <si>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</si>
  <si>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</si>
  <si>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</si>
  <si>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</si>
  <si>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</si>
  <si>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</si>
  <si>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</si>
  <si>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</si>
  <si>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</si>
  <si>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</si>
  <si>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</si>
  <si>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</si>
  <si>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</si>
  <si>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</si>
  <si>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</si>
  <si>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</si>
  <si>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</si>
  <si>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</si>
  <si>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</si>
  <si>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</si>
  <si>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</si>
  <si>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</si>
  <si>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</si>
  <si>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</si>
  <si>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</si>
  <si>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</si>
  <si>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</si>
  <si>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</si>
  <si>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</si>
  <si>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</si>
  <si>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</si>
  <si>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</si>
  <si>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</si>
  <si>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</si>
  <si>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</si>
  <si>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</si>
  <si>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</si>
  <si>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</si>
  <si>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</si>
  <si>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</si>
  <si>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</si>
  <si>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</si>
  <si>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</si>
  <si>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</si>
  <si>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</si>
  <si>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</si>
  <si>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</si>
  <si>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</si>
  <si>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</si>
  <si>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</si>
  <si>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</si>
  <si>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</si>
  <si>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</si>
  <si>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</si>
  <si>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</si>
  <si>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</si>
  <si>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</si>
  <si>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</si>
  <si>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</si>
  <si>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</si>
  <si>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</si>
  <si>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</si>
  <si>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</si>
  <si>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</si>
  <si>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</si>
  <si>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</si>
  <si>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</si>
  <si>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</si>
  <si>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</si>
  <si>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</si>
  <si>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</si>
  <si>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</si>
  <si>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</si>
  <si>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</si>
  <si>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</si>
  <si>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</si>
  <si>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</si>
  <si>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</si>
  <si>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</si>
  <si>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</si>
  <si>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</si>
  <si>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</si>
  <si>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</si>
  <si>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</si>
  <si>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</si>
  <si>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</si>
  <si>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</si>
  <si>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</si>
  <si>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</si>
  <si>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</si>
  <si>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</si>
  <si>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</si>
  <si>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</si>
  <si>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</si>
  <si>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</si>
  <si>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</si>
  <si>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</si>
  <si>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</si>
  <si>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</si>
  <si>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</si>
  <si>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</si>
  <si>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</si>
  <si>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</si>
  <si>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</si>
  <si>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</si>
  <si>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</si>
  <si>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</si>
  <si>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</si>
  <si>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</si>
  <si>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</si>
  <si>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</si>
  <si>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</si>
  <si>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</si>
  <si>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</si>
  <si>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</si>
  <si>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</si>
  <si>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</si>
  <si>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</si>
  <si>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</si>
  <si>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</si>
  <si>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</si>
  <si>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</si>
  <si>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</si>
  <si>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</si>
  <si>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</si>
  <si>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</si>
  <si>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</si>
  <si>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</si>
  <si>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</si>
  <si>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</si>
  <si>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</si>
  <si>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</si>
  <si>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</si>
  <si>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</si>
  <si>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</si>
  <si>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</si>
  <si>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</si>
  <si>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</si>
  <si>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</si>
  <si>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</si>
  <si>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</si>
  <si>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</si>
  <si>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</si>
  <si>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</si>
  <si>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</si>
  <si>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</si>
  <si>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</si>
  <si>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</si>
  <si>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</si>
  <si>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</si>
  <si>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</si>
  <si>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</si>
  <si>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</si>
  <si>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</si>
  <si>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</si>
  <si>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</si>
  <si>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</si>
  <si>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</si>
  <si>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</si>
  <si>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</si>
  <si>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</si>
  <si>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</si>
  <si>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</si>
  <si>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</si>
  <si>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</si>
  <si>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</si>
  <si>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</si>
  <si>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</si>
  <si>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</si>
  <si>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</si>
  <si>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</si>
  <si>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</si>
  <si>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</si>
  <si>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</si>
  <si>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</si>
  <si>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</si>
  <si>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</si>
  <si>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</si>
  <si>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</si>
  <si>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</si>
  <si>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</si>
  <si>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</si>
  <si>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</si>
  <si>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</si>
  <si>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</si>
  <si>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</si>
  <si>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</si>
  <si>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</si>
  <si>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</si>
  <si>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</si>
  <si>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</si>
  <si>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</si>
  <si>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</si>
  <si>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</si>
  <si>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</si>
  <si>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</si>
  <si>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</si>
  <si>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</si>
  <si>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</si>
  <si>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</si>
  <si>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</si>
  <si>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</si>
  <si>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</si>
  <si>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</si>
  <si>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</si>
  <si>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</si>
  <si>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</si>
  <si>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</si>
  <si>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</si>
  <si>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</si>
  <si>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</si>
  <si>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</si>
  <si>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</si>
  <si>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</si>
  <si>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</si>
  <si>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</si>
  <si>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</si>
  <si>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</si>
  <si>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</si>
  <si>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</si>
  <si>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</si>
  <si>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</si>
  <si>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</si>
  <si>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</si>
  <si>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</si>
  <si>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</si>
  <si>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</si>
  <si>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</si>
  <si>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</si>
  <si>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</si>
  <si>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</si>
  <si>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</si>
  <si>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</si>
  <si>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</si>
  <si>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</si>
  <si>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</si>
  <si>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</si>
  <si>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</si>
  <si>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</si>
  <si>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</si>
  <si>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</si>
  <si>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</si>
  <si>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</si>
  <si>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</si>
  <si>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</si>
  <si>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</si>
  <si>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</si>
  <si>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</si>
  <si>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</si>
  <si>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</si>
  <si>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</si>
  <si>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</si>
  <si>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</si>
  <si>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</si>
  <si>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</si>
  <si>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</si>
  <si>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</si>
  <si>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</si>
  <si>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</si>
  <si>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</si>
  <si>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</si>
  <si>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</si>
  <si>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</si>
  <si>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</si>
  <si>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</si>
  <si>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</si>
  <si>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</si>
  <si>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</si>
  <si>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</si>
  <si>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</si>
  <si>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</si>
  <si>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</si>
  <si>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</si>
  <si>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</si>
  <si>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</si>
  <si>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</si>
  <si>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</si>
  <si>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</si>
  <si>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</si>
  <si>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</si>
  <si>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</si>
  <si>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</si>
  <si>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</si>
  <si>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</si>
  <si>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</si>
  <si>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</si>
  <si>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</si>
  <si>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</si>
  <si>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</si>
  <si>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</si>
  <si>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</si>
  <si>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</si>
  <si>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</si>
  <si>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</si>
  <si>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</si>
  <si>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</si>
  <si>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</si>
  <si>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</si>
  <si>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</si>
  <si>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</si>
  <si>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</si>
  <si>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</si>
  <si>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</si>
  <si>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</si>
  <si>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</si>
  <si>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</si>
  <si>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</si>
  <si>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</si>
  <si>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</si>
  <si>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</si>
  <si>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</si>
  <si>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</si>
  <si>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</si>
  <si>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</si>
  <si>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</si>
  <si>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</si>
  <si>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</si>
  <si>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</si>
  <si>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</si>
  <si>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</si>
  <si>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</si>
  <si>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</si>
  <si>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</si>
  <si>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</si>
  <si>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</si>
  <si>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</si>
  <si>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</si>
  <si>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</si>
  <si>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</si>
  <si>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</si>
  <si>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</si>
  <si>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</si>
  <si>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</si>
  <si>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</si>
  <si>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</si>
  <si>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</si>
  <si>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</si>
  <si>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</si>
  <si>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</si>
  <si>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</si>
  <si>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</si>
  <si>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</si>
  <si>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</si>
  <si>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</si>
  <si>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</si>
  <si>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</si>
  <si>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</si>
  <si>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</si>
  <si>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</si>
  <si>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</si>
  <si>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</si>
  <si>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</si>
  <si>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</si>
  <si>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</si>
  <si>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</si>
  <si>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</si>
  <si>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</si>
  <si>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</si>
  <si>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</si>
  <si>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</si>
  <si>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</si>
  <si>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</si>
  <si>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</si>
  <si>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</si>
  <si>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</si>
  <si>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</si>
  <si>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</si>
  <si>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</si>
  <si>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</si>
  <si>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</si>
  <si>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</si>
  <si>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</si>
  <si>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</si>
  <si>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</si>
  <si>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</si>
  <si>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</si>
  <si>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</si>
  <si>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</si>
  <si>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</si>
  <si>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</si>
  <si>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</si>
  <si>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</si>
  <si>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</si>
  <si>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</si>
  <si>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</si>
  <si>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</si>
  <si>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</si>
  <si>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</si>
  <si>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</si>
  <si>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</si>
  <si>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</si>
  <si>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</si>
  <si>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</si>
  <si>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</si>
  <si>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</si>
  <si>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</si>
  <si>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</si>
  <si>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</si>
  <si>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</si>
  <si>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</si>
  <si>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</si>
  <si>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</si>
  <si>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</si>
  <si>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</si>
  <si>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</si>
  <si>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</si>
  <si>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</si>
  <si>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</si>
  <si>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</si>
  <si>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</si>
  <si>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</si>
  <si>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</si>
  <si>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</si>
  <si>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</si>
  <si>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</si>
  <si>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</si>
  <si>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</si>
  <si>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</si>
  <si>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</si>
  <si>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</si>
  <si>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</si>
  <si>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</si>
  <si>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</si>
  <si>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</si>
  <si>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</si>
  <si>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</si>
  <si>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</si>
  <si>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</si>
  <si>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</si>
  <si>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</si>
  <si>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</si>
  <si>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</si>
  <si>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</si>
  <si>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</si>
  <si>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</si>
  <si>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</si>
  <si>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</si>
  <si>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</si>
  <si>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</si>
  <si>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</si>
  <si>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</si>
  <si>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</si>
  <si>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</si>
  <si>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</si>
  <si>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</si>
  <si>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</si>
  <si>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</si>
  <si>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</si>
  <si>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</si>
  <si>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</si>
  <si>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</si>
  <si>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</si>
  <si>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</si>
  <si>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</si>
  <si>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</si>
  <si>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</si>
  <si>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</si>
  <si>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</si>
  <si>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</si>
  <si>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</si>
  <si>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</si>
  <si>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</si>
  <si>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</si>
  <si>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</si>
  <si>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</si>
  <si>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</si>
  <si>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</si>
  <si>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</si>
  <si>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</si>
  <si>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</si>
  <si>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</si>
  <si>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</si>
  <si>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</si>
  <si>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</si>
  <si>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</si>
  <si>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</si>
  <si>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</si>
  <si>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</si>
  <si>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</si>
  <si>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</si>
  <si>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</si>
  <si>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</si>
  <si>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</si>
  <si>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</si>
  <si>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</si>
  <si>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</si>
  <si>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</si>
  <si>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</si>
  <si>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</si>
  <si>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</si>
  <si>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</si>
  <si>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</si>
  <si>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</si>
  <si>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</si>
  <si>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</si>
  <si>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</si>
  <si>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</si>
  <si>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</si>
  <si>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</si>
  <si>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</si>
  <si>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</si>
  <si>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</si>
  <si>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</si>
  <si>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</si>
  <si>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</si>
  <si>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</si>
  <si>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</si>
  <si>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</si>
  <si>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</si>
  <si>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</si>
  <si>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</si>
  <si>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</si>
  <si>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</si>
  <si>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</si>
  <si>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</si>
  <si>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</si>
  <si>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</si>
  <si>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</si>
  <si>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</si>
  <si>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</si>
  <si>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</si>
  <si>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</si>
  <si>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</si>
  <si>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</si>
  <si>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</si>
  <si>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</si>
  <si>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</si>
  <si>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</si>
  <si>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</si>
  <si>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</si>
  <si>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</si>
  <si>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</si>
  <si>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</si>
  <si>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</si>
  <si>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</si>
  <si>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</si>
  <si>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</si>
  <si>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</si>
  <si>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</si>
  <si>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</si>
  <si>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</si>
  <si>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</si>
  <si>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</si>
  <si>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</si>
  <si>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</si>
  <si>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</si>
  <si>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</si>
  <si>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</si>
  <si>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</si>
  <si>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</si>
  <si>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</si>
  <si>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</si>
  <si>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</si>
  <si>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</si>
  <si>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</si>
  <si>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</si>
  <si>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</si>
  <si>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</si>
  <si>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</si>
  <si>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</si>
  <si>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</si>
  <si>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</si>
  <si>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</si>
  <si>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</si>
  <si>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</si>
  <si>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</si>
  <si>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</si>
  <si>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</si>
  <si>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</si>
  <si>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</si>
  <si>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</si>
  <si>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</si>
  <si>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</si>
  <si>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</si>
  <si>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</si>
  <si>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</si>
  <si>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</si>
  <si>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</si>
  <si>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</si>
  <si>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</si>
  <si>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</si>
  <si>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</si>
  <si>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</si>
  <si>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</si>
  <si>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</si>
  <si>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</si>
  <si>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</si>
  <si>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</si>
  <si>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</si>
  <si>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</si>
  <si>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</si>
  <si>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</si>
  <si>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</si>
  <si>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</si>
  <si>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</si>
  <si>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</si>
  <si>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</si>
  <si>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</si>
  <si>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</si>
  <si>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</si>
  <si>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</si>
  <si>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</si>
  <si>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</si>
  <si>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</si>
  <si>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</si>
  <si>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</si>
  <si>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</si>
  <si>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</si>
  <si>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</si>
  <si>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</si>
  <si>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</si>
  <si>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</si>
  <si>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</si>
  <si>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</si>
  <si>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</si>
  <si>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</si>
  <si>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</si>
  <si>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</si>
  <si>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</si>
  <si>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</si>
  <si>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</si>
  <si>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</si>
  <si>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</si>
  <si>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</si>
  <si>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</si>
  <si>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</si>
  <si>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</si>
  <si>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</si>
  <si>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</si>
  <si>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</si>
  <si>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</si>
  <si>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</si>
  <si>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</si>
  <si>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</si>
  <si>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</si>
  <si>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</si>
  <si>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</si>
  <si>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</si>
  <si>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</si>
  <si>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</si>
  <si>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</si>
  <si>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</si>
  <si>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</si>
  <si>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</si>
  <si>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</si>
  <si>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</si>
  <si>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</si>
  <si>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</si>
  <si>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</si>
  <si>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</si>
  <si>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</si>
  <si>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</si>
  <si>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</si>
  <si>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</si>
  <si>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</si>
  <si>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</si>
  <si>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</si>
  <si>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</si>
  <si>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</si>
  <si>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</si>
  <si>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</si>
  <si>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</si>
  <si>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</si>
  <si>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</si>
  <si>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</si>
  <si>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</si>
  <si>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</si>
  <si>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</si>
  <si>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</si>
  <si>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</si>
  <si>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</si>
  <si>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</si>
  <si>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</si>
  <si>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</si>
  <si>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</si>
  <si>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</si>
  <si>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</si>
  <si>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</si>
  <si>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</si>
  <si>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</si>
  <si>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</si>
  <si>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</si>
  <si>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</si>
  <si>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</si>
  <si>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</si>
  <si>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</si>
  <si>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</si>
  <si>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</si>
  <si>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</si>
  <si>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</si>
  <si>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</si>
  <si>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</si>
  <si>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</si>
  <si>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</si>
  <si>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</si>
  <si>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</si>
  <si>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</si>
  <si>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</si>
  <si>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</si>
  <si>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</si>
  <si>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</si>
  <si>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</si>
  <si>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</si>
  <si>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</si>
  <si>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</si>
  <si>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</si>
  <si>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</si>
  <si>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</si>
  <si>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</si>
  <si>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</si>
  <si>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</si>
  <si>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</si>
  <si>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</si>
  <si>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</si>
  <si>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</si>
  <si>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</si>
  <si>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</si>
  <si>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</si>
  <si>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</si>
  <si>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</si>
  <si>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</si>
  <si>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</si>
  <si>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</si>
  <si>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</si>
  <si>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</si>
  <si>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</si>
  <si>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</si>
  <si>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</si>
  <si>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</si>
  <si>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</si>
  <si>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</si>
  <si>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</si>
  <si>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</si>
  <si>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</si>
  <si>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</si>
  <si>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</si>
  <si>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</si>
  <si>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</si>
  <si>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</si>
  <si>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</si>
  <si>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</si>
  <si>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</si>
  <si>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</si>
  <si>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</si>
  <si>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</si>
  <si>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</si>
  <si>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</si>
  <si>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</si>
  <si>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</si>
  <si>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</si>
  <si>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</si>
  <si>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</si>
  <si>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</si>
  <si>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</si>
  <si>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</si>
  <si>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</si>
  <si>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</si>
  <si>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</si>
  <si>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</si>
  <si>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</si>
  <si>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</si>
  <si>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</si>
  <si>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</si>
  <si>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</si>
  <si>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</si>
  <si>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</si>
  <si>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</si>
  <si>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</si>
  <si>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</si>
  <si>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</si>
  <si>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</si>
  <si>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</si>
  <si>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</si>
  <si>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</si>
  <si>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</si>
  <si>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</si>
  <si>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</si>
  <si>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</si>
  <si>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</si>
  <si>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</si>
  <si>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</si>
  <si>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</si>
  <si>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</si>
  <si>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</si>
  <si>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</si>
  <si>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</si>
  <si>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</si>
  <si>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</si>
  <si>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</si>
  <si>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</si>
  <si>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</si>
  <si>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</si>
  <si>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</si>
  <si>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</si>
  <si>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</si>
  <si>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</si>
  <si>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</si>
  <si>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</si>
  <si>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</si>
  <si>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</si>
  <si>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</si>
  <si>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</si>
  <si>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</si>
  <si>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</si>
  <si>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</si>
  <si>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</si>
  <si>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</si>
  <si>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</si>
  <si>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</si>
  <si>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</si>
  <si>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</si>
  <si>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</si>
  <si>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</si>
  <si>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</si>
  <si>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</si>
  <si>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</si>
  <si>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</si>
  <si>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</si>
  <si>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</si>
  <si>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</si>
  <si>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</si>
  <si>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</si>
  <si>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</si>
  <si>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</si>
  <si>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</si>
  <si>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</si>
  <si>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</si>
  <si>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</si>
  <si>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</si>
  <si>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</si>
  <si>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</si>
  <si>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</si>
  <si>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</si>
  <si>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</si>
  <si>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</si>
  <si>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</si>
  <si>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</si>
  <si>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</si>
  <si>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</si>
  <si>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</si>
  <si>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</si>
  <si>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</si>
  <si>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</si>
  <si>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</si>
  <si>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</si>
  <si>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</si>
  <si>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</si>
  <si>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</si>
  <si>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</si>
  <si>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</si>
  <si>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</si>
  <si>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</si>
  <si>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</si>
  <si>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</si>
  <si>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</si>
  <si>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</si>
  <si>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</si>
  <si>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</si>
  <si>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</si>
  <si>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</si>
  <si>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</si>
  <si>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</si>
  <si>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</si>
  <si>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</si>
  <si>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</si>
  <si>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</si>
  <si>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</si>
  <si>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</si>
  <si>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</si>
  <si>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</si>
  <si>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</si>
  <si>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</si>
  <si>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</si>
  <si>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</si>
  <si>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</si>
  <si>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</si>
  <si>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</si>
  <si>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</si>
  <si>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</si>
  <si>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</si>
  <si>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</si>
  <si>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</si>
  <si>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</si>
  <si>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</si>
  <si>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</si>
  <si>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</si>
  <si>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</si>
  <si>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</si>
  <si>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</si>
  <si>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</si>
  <si>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</si>
  <si>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</si>
  <si>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</si>
  <si>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</si>
  <si>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</si>
  <si>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</si>
  <si>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</si>
  <si>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</si>
  <si>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</si>
  <si>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</si>
  <si>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</si>
  <si>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</si>
  <si>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</si>
  <si>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</si>
  <si>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</si>
  <si>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</si>
  <si>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</si>
  <si>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</si>
  <si>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</si>
  <si>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</si>
  <si>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</si>
  <si>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</si>
  <si>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</si>
  <si>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</si>
  <si>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</si>
  <si>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</si>
  <si>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</si>
  <si>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</si>
  <si>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</si>
  <si>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</si>
  <si>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</si>
  <si>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</si>
  <si>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</si>
  <si>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</si>
  <si>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</si>
  <si>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</si>
  <si>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</si>
  <si>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</si>
  <si>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</si>
  <si>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</si>
  <si>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</si>
  <si>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</si>
  <si>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</si>
  <si>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</si>
  <si>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</si>
  <si>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</si>
  <si>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</si>
  <si>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</si>
  <si>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</si>
  <si>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</si>
  <si>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</si>
  <si>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</si>
  <si>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</si>
  <si>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</si>
  <si>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</si>
  <si>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</si>
  <si>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</si>
  <si>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</si>
  <si>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</si>
  <si>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</si>
  <si>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</si>
  <si>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</si>
  <si>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</si>
  <si>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</si>
  <si>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</si>
  <si>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</si>
  <si>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</si>
  <si>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</si>
  <si>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</si>
  <si>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</si>
  <si>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</si>
  <si>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</si>
  <si>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</si>
  <si>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</si>
  <si>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</si>
  <si>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</si>
  <si>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</si>
  <si>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</si>
  <si>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</si>
  <si>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</si>
  <si>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</si>
  <si>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</si>
  <si>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</si>
  <si>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</si>
  <si>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</si>
  <si>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</si>
  <si>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</si>
  <si>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</si>
  <si>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</si>
  <si>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</si>
  <si>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</si>
  <si>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</si>
  <si>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</si>
  <si>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</si>
  <si>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</si>
  <si>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</si>
  <si>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</si>
  <si>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</si>
  <si>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</si>
  <si>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</si>
  <si>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</si>
  <si>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</si>
  <si>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</si>
  <si>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</si>
  <si>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</si>
  <si>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</si>
  <si>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</si>
  <si>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</si>
  <si>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</si>
  <si>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</si>
  <si>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</si>
  <si>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</si>
  <si>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</si>
  <si>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</si>
  <si>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</si>
  <si>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</si>
  <si>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</si>
  <si>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</si>
  <si>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</si>
  <si>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</si>
  <si>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</si>
  <si>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</si>
  <si>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</si>
  <si>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</si>
  <si>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</si>
  <si>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</si>
  <si>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</si>
  <si>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</si>
  <si>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</si>
  <si>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</si>
  <si>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</si>
  <si>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</si>
  <si>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</si>
  <si>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</si>
  <si>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</si>
  <si>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</si>
  <si>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</si>
  <si>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</si>
  <si>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</si>
  <si>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</si>
  <si>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</si>
  <si>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</si>
  <si>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</si>
  <si>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</si>
  <si>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</si>
  <si>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</si>
  <si>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</si>
  <si>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</si>
  <si>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</si>
  <si>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</si>
  <si>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</si>
  <si>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</si>
  <si>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</si>
  <si>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</si>
  <si>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</si>
  <si>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</si>
  <si>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</si>
  <si>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</si>
  <si>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</si>
  <si>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</si>
  <si>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</si>
  <si>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</si>
  <si>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</si>
  <si>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</si>
  <si>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</si>
  <si>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</si>
  <si>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</si>
  <si>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</si>
  <si>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</si>
  <si>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</si>
  <si>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</si>
  <si>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</si>
  <si>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</si>
  <si>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</si>
  <si>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</si>
  <si>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</si>
  <si>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</si>
  <si>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</si>
  <si>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</si>
  <si>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</si>
  <si>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</si>
  <si>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</si>
  <si>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</si>
  <si>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</si>
  <si>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</si>
  <si>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</si>
  <si>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</si>
  <si>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</si>
  <si>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</si>
  <si>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</si>
  <si>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</si>
  <si>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</si>
  <si>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</si>
  <si>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</si>
  <si>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</si>
  <si>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</si>
  <si>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</si>
  <si>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</si>
  <si>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</si>
  <si>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</si>
  <si>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</si>
  <si>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</si>
  <si>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</si>
  <si>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</si>
  <si>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</si>
  <si>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</si>
  <si>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</si>
  <si>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</si>
  <si>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</si>
  <si>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</si>
  <si>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</si>
  <si>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</si>
  <si>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</si>
  <si>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</si>
  <si>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</si>
  <si>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</si>
  <si>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</si>
  <si>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</si>
  <si>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</si>
  <si>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</si>
  <si>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</si>
  <si>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</si>
  <si>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</si>
  <si>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</si>
  <si>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</si>
  <si>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</si>
  <si>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</si>
  <si>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</si>
  <si>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</si>
  <si>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</si>
  <si>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</si>
  <si>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</si>
  <si>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</si>
  <si>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</si>
  <si>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</si>
  <si>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</si>
  <si>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</si>
  <si>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</si>
  <si>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</si>
  <si>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</si>
  <si>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</si>
  <si>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</si>
  <si>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</si>
  <si>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</si>
  <si>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</si>
  <si>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</si>
  <si>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</si>
  <si>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</si>
  <si>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</si>
  <si>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</si>
  <si>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</si>
  <si>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</si>
  <si>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</si>
  <si>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</si>
  <si>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</si>
  <si>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</si>
  <si>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</si>
  <si>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</si>
  <si>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</si>
  <si>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</si>
  <si>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</si>
  <si>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</si>
  <si>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</si>
  <si>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</si>
  <si>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</si>
  <si>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</si>
  <si>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</si>
  <si>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</si>
  <si>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</si>
  <si>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</si>
  <si>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</si>
  <si>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</si>
  <si>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</si>
  <si>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</si>
  <si>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</si>
  <si>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</si>
  <si>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</si>
  <si>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</si>
  <si>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</si>
  <si>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</si>
  <si>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</si>
  <si>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</si>
  <si>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</si>
  <si>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</si>
  <si>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</si>
  <si>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</si>
  <si>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</si>
  <si>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</si>
  <si>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</si>
  <si>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</si>
  <si>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</si>
  <si>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</si>
  <si>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</si>
  <si>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</si>
  <si>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</si>
  <si>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</si>
  <si>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</si>
  <si>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</si>
  <si>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</si>
  <si>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</si>
  <si>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</si>
  <si>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</si>
  <si>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</si>
  <si>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</si>
  <si>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</si>
  <si>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</si>
  <si>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</si>
  <si>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</si>
  <si>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</si>
  <si>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</si>
  <si>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</si>
  <si>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</si>
  <si>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</si>
  <si>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</si>
  <si>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</si>
  <si>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</si>
  <si>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</si>
  <si>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</si>
  <si>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</si>
  <si>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</si>
  <si>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</si>
  <si>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</si>
  <si>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</si>
  <si>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</si>
  <si>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</si>
  <si>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</si>
  <si>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</si>
  <si>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</si>
  <si>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</si>
  <si>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</si>
  <si>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</si>
  <si>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</si>
  <si>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</si>
  <si>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</si>
  <si>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</si>
  <si>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</si>
  <si>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</si>
  <si>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</si>
  <si>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</si>
  <si>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</si>
  <si>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</si>
  <si>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</si>
  <si>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</si>
  <si>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</si>
  <si>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</si>
  <si>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</si>
  <si>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</si>
  <si>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</si>
  <si>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</si>
  <si>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</si>
  <si>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</si>
  <si>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</si>
  <si>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</si>
  <si>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</si>
  <si>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</si>
  <si>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</si>
  <si>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</si>
  <si>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</si>
  <si>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</si>
  <si>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</si>
  <si>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</si>
  <si>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</si>
  <si>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</si>
  <si>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</si>
  <si>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</si>
  <si>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</si>
  <si>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</si>
  <si>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</si>
  <si>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</si>
  <si>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</si>
  <si>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</si>
  <si>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</si>
  <si>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</si>
  <si>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</si>
  <si>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</si>
  <si>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</si>
  <si>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</si>
  <si>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</si>
  <si>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</si>
  <si>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</si>
  <si>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</si>
  <si>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</si>
  <si>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</si>
  <si>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</si>
  <si>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</si>
  <si>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</si>
  <si>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</si>
  <si>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</si>
  <si>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</si>
  <si>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</si>
  <si>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</si>
  <si>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</si>
  <si>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</si>
  <si>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</si>
  <si>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</si>
  <si>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</si>
  <si>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</si>
  <si>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</si>
  <si>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</si>
  <si>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</si>
  <si>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</si>
  <si>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</si>
  <si>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</si>
  <si>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</si>
  <si>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</si>
  <si>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</si>
  <si>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</si>
  <si>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</si>
  <si>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</si>
  <si>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</si>
  <si>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</si>
  <si>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</si>
  <si>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</si>
  <si>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</si>
  <si>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</si>
  <si>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</si>
  <si>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</si>
  <si>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</si>
  <si>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</si>
  <si>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</si>
  <si>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</si>
  <si>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</si>
  <si>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</si>
  <si>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</si>
  <si>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</si>
  <si>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</si>
  <si>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</si>
  <si>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</si>
  <si>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</si>
  <si>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</si>
  <si>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</si>
  <si>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</si>
  <si>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</si>
  <si>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</si>
  <si>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</si>
  <si>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</si>
  <si>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</si>
  <si>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</si>
  <si>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</si>
  <si>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</si>
  <si>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</si>
  <si>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</si>
  <si>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</si>
  <si>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</si>
  <si>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</si>
  <si>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</si>
  <si>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</si>
  <si>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</si>
  <si>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</si>
  <si>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</si>
  <si>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</si>
  <si>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</si>
  <si>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</si>
  <si>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</si>
  <si>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</si>
  <si>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</si>
  <si>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</si>
  <si>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</si>
  <si>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</si>
  <si>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</si>
  <si>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</si>
  <si>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</si>
  <si>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</si>
  <si>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</si>
  <si>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</si>
  <si>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</si>
  <si>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</si>
  <si>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</si>
  <si>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</si>
  <si>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</si>
  <si>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</si>
  <si>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</si>
  <si>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</si>
  <si>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</si>
  <si>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</si>
  <si>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</si>
  <si>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</si>
  <si>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</si>
  <si>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</si>
  <si>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</si>
  <si>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</si>
  <si>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</si>
  <si>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</si>
  <si>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</si>
  <si>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</si>
  <si>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</si>
  <si>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</si>
  <si>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</si>
  <si>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</si>
  <si>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</si>
  <si>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</si>
  <si>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</si>
  <si>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</si>
  <si>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</si>
  <si>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</si>
  <si>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</si>
  <si>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</si>
  <si>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</si>
  <si>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</si>
  <si>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</si>
  <si>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</si>
  <si>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</si>
  <si>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</si>
  <si>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</si>
  <si>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</si>
  <si>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</si>
  <si>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</si>
  <si>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</si>
  <si>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</si>
  <si>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</si>
  <si>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</si>
  <si>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</si>
  <si>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</si>
  <si>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</si>
  <si>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</si>
  <si>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</si>
  <si>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</si>
  <si>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</si>
  <si>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</si>
  <si>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</si>
  <si>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</si>
  <si>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</si>
  <si>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</si>
  <si>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</si>
  <si>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</si>
  <si>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</si>
  <si>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</si>
  <si>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</si>
  <si>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</si>
  <si>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</si>
  <si>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</si>
  <si>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</si>
  <si>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</si>
  <si>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</si>
  <si>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</si>
  <si>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</si>
  <si>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</si>
  <si>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</si>
  <si>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</si>
  <si>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</si>
  <si>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</si>
  <si>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</si>
  <si>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</si>
  <si>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</si>
  <si>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</si>
  <si>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</si>
  <si>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</si>
  <si>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</si>
  <si>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</si>
  <si>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</si>
  <si>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</si>
  <si>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</si>
  <si>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</si>
  <si>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</si>
  <si>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</si>
  <si>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</si>
  <si>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</si>
  <si>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</si>
  <si>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</si>
  <si>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</si>
  <si>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</si>
  <si>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</si>
  <si>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</si>
  <si>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</si>
  <si>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</si>
  <si>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</si>
  <si>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</si>
  <si>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</si>
  <si>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</si>
  <si>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</si>
  <si>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</si>
  <si>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</si>
  <si>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</si>
  <si>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</si>
  <si>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</si>
  <si>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</si>
  <si>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</si>
  <si>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</si>
  <si>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</si>
  <si>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</si>
  <si>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</si>
  <si>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</si>
  <si>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</si>
  <si>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</si>
  <si>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</si>
  <si>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</si>
  <si>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</si>
  <si>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</si>
  <si>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</si>
  <si>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</si>
  <si>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</si>
  <si>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</si>
  <si>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</si>
  <si>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</si>
  <si>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</si>
  <si>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</si>
  <si>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</si>
  <si>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</si>
  <si>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</si>
  <si>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</si>
  <si>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</si>
  <si>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</si>
  <si>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</si>
  <si>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</si>
  <si>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</si>
  <si>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</si>
  <si>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</si>
  <si>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</si>
  <si>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</si>
  <si>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</si>
  <si>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</si>
  <si>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</si>
  <si>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</si>
  <si>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</si>
  <si>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</si>
  <si>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</si>
  <si>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</si>
  <si>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</si>
  <si>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</si>
  <si>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</si>
  <si>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</si>
  <si>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</si>
  <si>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</si>
  <si>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</si>
  <si>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</si>
  <si>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</si>
  <si>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</si>
  <si>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</si>
  <si>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</si>
  <si>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</si>
  <si>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</si>
  <si>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</si>
  <si>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</si>
  <si>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</si>
  <si>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</si>
  <si>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</si>
  <si>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</si>
  <si>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</si>
  <si>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</si>
  <si>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</si>
  <si>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</si>
  <si>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</si>
  <si>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</si>
  <si>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</si>
  <si>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</si>
  <si>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</si>
  <si>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</si>
  <si>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</si>
  <si>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</si>
  <si>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</si>
  <si>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</si>
  <si>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</si>
  <si>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</si>
  <si>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</si>
  <si>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</si>
  <si>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</si>
  <si>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</si>
  <si>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</si>
  <si>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</si>
  <si>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</si>
  <si>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</si>
  <si>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</si>
  <si>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</si>
  <si>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</si>
  <si>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</si>
  <si>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</si>
  <si>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</si>
  <si>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</si>
  <si>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</si>
  <si>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</si>
  <si>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</si>
  <si>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</si>
  <si>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</si>
  <si>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</si>
  <si>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</si>
  <si>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</si>
  <si>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</si>
  <si>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</si>
  <si>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</si>
  <si>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</si>
  <si>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</si>
  <si>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</si>
  <si>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</si>
  <si>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</si>
  <si>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</si>
  <si>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</si>
  <si>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</si>
  <si>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</si>
  <si>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</si>
  <si>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</si>
  <si>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</si>
  <si>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</si>
  <si>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</si>
  <si>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</si>
  <si>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</si>
  <si>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</si>
  <si>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</si>
  <si>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</si>
  <si>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</si>
  <si>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</si>
  <si>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</si>
  <si>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</si>
  <si>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</si>
  <si>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</si>
  <si>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</si>
  <si>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</si>
  <si>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</si>
  <si>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</si>
  <si>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</si>
  <si>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</si>
  <si>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</si>
  <si>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</si>
  <si>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</si>
  <si>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</si>
  <si>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</si>
  <si>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</si>
  <si>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</si>
  <si>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</si>
  <si>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</si>
  <si>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</si>
  <si>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</si>
  <si>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</si>
  <si>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</si>
  <si>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</si>
  <si>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</si>
  <si>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</si>
  <si>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</si>
  <si>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</si>
  <si>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</si>
  <si>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</si>
  <si>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</si>
  <si>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</si>
  <si>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</si>
  <si>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</si>
  <si>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</si>
  <si>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</si>
  <si>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</si>
  <si>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</si>
  <si>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</si>
  <si>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</si>
  <si>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</si>
  <si>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</si>
  <si>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</si>
  <si>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</si>
  <si>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</si>
  <si>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PCM-20251209-00002387</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</si>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</sst>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337.78910150462616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46000.737527430552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46000.737527430552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46000.737527430552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46000.737527430552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46000.737527430552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46000.737527430552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46000.737527430552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46000.737527430552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46000.737527430552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46000.737527430552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46000.737527430552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46000.737527430552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46000.737527430552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46000.737527430552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46000.737527430552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46000.737527430552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46000.737527430552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46000.737527430552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46000.737527430552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46000.737527430552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46000.737527430552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46000.737527430552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46000.737527430552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46000.737527430552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46000.737527430552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46000.737527430552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46000.737527430552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46000.737527430552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46000.737527430552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46000.737527430552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46000.737527430552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46000.737527430552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46000.737527430552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46000.737527430552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46000.737527430552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46000.737527430552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46000.737527430552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46000.737527430552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46000.737527430552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46000.737527430552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46000.737527430552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46000.737527430552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46000.737527430552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46000.737527430552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46000.737527430552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46000.737527430552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46000.737527430552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46000.737527430552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46000.737527430552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46000.737527430552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46000.737527430552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46000.737527430552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46000.737527430552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46000.737527430552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46000.737527430552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46000.737527430552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46000.737527430552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46000.737527430552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46000.737527430552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46000.737527430552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46000.737527430552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46000.737527430552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46000.737527430552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46000.737527430552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46000.737527430552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46000.737527430552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46000.737527430552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46000.737527430552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46000.737527430552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46000.737527430552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46000.737527430552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46000.737527430552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46000.737527430552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46000.737527430552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46000.737527430552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46000.737527430552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46000.737527430552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46000.737527430552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46000.737527430552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46000.737527430552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46000.737527430552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46000.737527430552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46000.737527430552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46000.737527430552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46000.737527430552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46000.737527430552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46000.737527430552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46000.737527430552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46000.737527430552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46000.737527430552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46000.737527430552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46000.737527430552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46000.737527430552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46000.737527430552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46000.737527430552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46000.737527430552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46000.737527430552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46000.737527430552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46000.737527430552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46000.737527430552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46000.737527430552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46000.737527430552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46000.737527430552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46000.737527430552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46000.737527430552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46000.737527430552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46000.737527430552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46000.737527430552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46000.737527430552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46000.737527430552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46000.737527430552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46000.737527430552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46000.737527430552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46000.737527430552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46000.737527430552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46000.737527430552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46000.737527430552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46000.737527430552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46000.737527430552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46000.737527430552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46000.737527430552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46000.737527430552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46000.737527430552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46000.737527430552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46000.737527430552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46000.737527430552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46000.737527430552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46000.737527430552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46000.737527430552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46000.737527430552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46000.737527430552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46000.737527430552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46000.737527430552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46000.737527430552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46000.737527430552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46000.737527430552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46000.737527430552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46000.737527430552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46000.737527430552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46000.737527430552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46000.737527430552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46000.737527430552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46000.737527430552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46000.737527430552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46000.737527430552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46000.737527430552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46000.737527430552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46000.737527430552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46000.737527430552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46000.737527430552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46000.737527430552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46000.737527430552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46000.737527430552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46000.737527430552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46000.737527430552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46000.737527430552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46000.737527430552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46000.737527430552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46000.737527430552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46000.737527430552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46000.737527430552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46000.737527430552</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746F100-5665-4B4F-A076-E52DF7E9792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175.73768946759083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16.350108449070831</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3.3821454861099483</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46000.737527430552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46000.737527430552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46000.737527430552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46000.737527430552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46000.737527430552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46000.737527430552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46000.737527430552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46000.737527430552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46000.737527430552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46000.737527430552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46000.737527430552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46000.737527430552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46000.737527430552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46000.737527430552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46000.737527430552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46000.737527430552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46000.737527430552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46000.737527430552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46000.737527430552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46000.737527430552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46000.737527430552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46000.737527430552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46000.737527430552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46000.737527430552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46000.737527430552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46000.737527430552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46000.737527430552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46000.737527430552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46000.737527430552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46000.737527430552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46000.737527430552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46000.737527430552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46000.737527430552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46000.737527430552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46000.737527430552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46000.737527430552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46000.737527430552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46000.737527430552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46000.737527430552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46000.737527430552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46000.737527430552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46000.737527430552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46000.737527430552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46000.737527430552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46000.737527430552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46000.737527430552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46000.737527430552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46000.737527430552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46000.737527430552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46000.737527430552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46000.737527430552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46000.737527430552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46000.737527430552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46000.737527430552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46000.737527430552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46000.737527430552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46000.737527430552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46000.737527430552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46000.737527430552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46000.737527430552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46000.737527430552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46000.737527430552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46000.737527430552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46000.737527430552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46000.737527430552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46000.737527430552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46000.737527430552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46000.737527430552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46000.737527430552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46000.737527430552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46000.737527430552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46000.737527430552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46000.737527430552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46000.737527430552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46000.737527430552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46000.737527430552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46000.737527430552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46000.737527430552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46000.737527430552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46000.737527430552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46000.737527430552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46000.737527430552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46000.737527430552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46000.737527430552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46000.737527430552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46000.737527430552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46000.737527430552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46000.737527430552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46000.737527430552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46000.737527430552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46000.737527430552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46000.737527430552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46000.737527430552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46000.737527430552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46000.737527430552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46000.737527430552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46000.737527430552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46000.737527430552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46000.737527430552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46000.737527430552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46000.737527430552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46000.737527430552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46000.737527430552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46000.737527430552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46000.737527430552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46000.737527430552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46000.737527430552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46000.737527430552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46000.737527430552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46000.737527430552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46000.737527430552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46000.737527430552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46000.737527430552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46000.737527430552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46000.737527430552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46000.737527430552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46000.737527430552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46000.737527430552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46000.737527430552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46000.737527430552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46000.737527430552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46000.737527430552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46000.737527430552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46000.737527430552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46000.737527430552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46000.737527430552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46000.737527430552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46000.737527430552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46000.737527430552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46000.737527430552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46000.737527430552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46000.737527430552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46000.737527430552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46000.737527430552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46000.737527430552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46000.737527430552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46000.737527430552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46000.737527430552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46000.737527430552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46000.737527430552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46000.737527430552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46000.737527430552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46000.737527430552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46000.737527430552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46000.737527430552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46000.737527430552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46000.737527430552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46000.737527430552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46000.737527430552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46000.737527430552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46000.737527430552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46000.737527430552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46000.737527430552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46000.737527430552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46000.737527430552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46000.737527430552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46000.737527430552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46000.737527430552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46000.737527430552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46000.737527430552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46000.737527430552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46000.737527430552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46000.737527430552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46000.737527430552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46000.737527430552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46000.737527430552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46000.737527430552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46000.737527430552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46000.737527430552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46000.737527430552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46000.737527430552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46000.737527430552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46000.737527430552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46000.737527430552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46000.737527430552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46000.737527430552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46000.737527430552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46000.737527430552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46000.737527430552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46000.737527430552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46000.737527430552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46000.737527430552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46000.737527430552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46000.737527430552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46000.737527430552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46000.737527430552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46000.737527430552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46000.737527430552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46000.737527430552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46000.737527430552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46000.737527430552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46000.737527430552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46000.737527430552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46000.737527430552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46000.737527430552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46000.737527430552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46000.737527430552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46000.737527430552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46000.737527430552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46000.737527430552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46000.737527430552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46000.737527430552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46000.737527430552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46000.737527430552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46000.737527430552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46000.737527430552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46000.737527430552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46000.737527430552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46000.737527430552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46000.737527430552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46000.737527430552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46000.737527430552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46000.737527430552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46000.737527430552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46000.737527430552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46000.737527430552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46000.737527430552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46000.737527430552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46000.737527430552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46000.737527430552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46000.737527430552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46000.737527430552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46000.737527430552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46000.737527430552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46000.737527430552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46000.737527430552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46000.737527430552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46000.737527430552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46000.737527430552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46000.737527430552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46000.737527430552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46000.737527430552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46000.737527430552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46000.737527430552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46000.737527430552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46000.737527430552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46000.737527430552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46000.737527430552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46000.737527430552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46000.737527430552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46000.737527430552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46000.737527430552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46000.737527430552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46000.737527430552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46000.737527430552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46000.737527430552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46000.737527430552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46000.737527430552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46000.737527430552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46000.737527430552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46000.737527430552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46000.737527430552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46000.737527430552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46000.737527430552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46000.737527430552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46000.737527430552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46000.737527430552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46000.737527430552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46000.737527430552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46000.737527430552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46000.737527430552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46000.737527430552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46000.737527430552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46000.737527430552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46000.737527430552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46000.737527430552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46000.737527430552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46000.737527430552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46000.737527430552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46000.737527430552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46000.737527430552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46000.737527430552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46000.737527430552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46000.737527430552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46000.737527430552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46000.737527430552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46000.737527430552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46000.737527430552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46000.737527430552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46000.737527430552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46000.737527430552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46000.737527430552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46000.737527430552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46000.737527430552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46000.737527430552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46000.737527430552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46000.737527430552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46000.737527430552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46000.737527430552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46000.737527430552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46000.737527430552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46000.737527430552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46000.737527430552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46000.737527430552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46000.737527430552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46000.737527430552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46000.737527430552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46000.737527430552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46000.737527430552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46000.737527430552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46000.737527430552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46000.737527430552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46000.737527430552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46000.737527430552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46000.737527430552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46000.737527430552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46000.737527430552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46000.737527430552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46000.737527430552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46000.737527430552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46000.737527430552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46000.737527430552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46000.737527430552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46000.737527430552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46000.737527430552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46000.737527430552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46000.737527430552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46000.737527430552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46000.737527430552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46000.737527430552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46000.737527430552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46000.737527430552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46000.737527430552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46000.737527430552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46000.737527430552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46000.737527430552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46000.737527430552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46000.737527430552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46000.737527430552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46000.737527430552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46000.737527430552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46000.737527430552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46000.737527430552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46000.737527430552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46000.737527430552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46000.737527430552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46000.737527430552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46000.737527430552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46000.737527430552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46000.737527430552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46000.737527430552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46000.737527430552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46000.737527430552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46000.737527430552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46000.737527430552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46000.737527430552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46000.737527430552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46000.737527430552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46000.737527430552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46000.737527430552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46000.737527430552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46000.737527430552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46000.737527430552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46000.737527430552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46000.737527430552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46000.737527430552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46000.737527430552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46000.737527430552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46000.737527430552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46000.737527430552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46000.737527430552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46000.737527430552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46000.737527430552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46000.737527430552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46000.737527430552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46000.737527430552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46000.737527430552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46000.737527430552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46000.737527430552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46000.737527430552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46000.737527430552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46000.737527430552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46000.737527430552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46000.737527430552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46000.737527430552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46000.737527430552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46000.737527430552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46000.737527430552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46000.737527430552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46000.737527430552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46000.737527430552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46000.737527430552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46000.737527430552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46000.737527430552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46000.737527430552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46000.737527430552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46000.737527430552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46000.737527430552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46000.737527430552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46000.737527430552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46000.737527430552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46000.737527430552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46000.737527430552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46000.737527430552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46000.737527430552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46000.737527430552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46000.737527430552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46000.737527430552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46000.737527430552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46000.737527430552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46000.737527430552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46000.737527430552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46000.737527430552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46000.737527430552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46000.737527430552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46000.737527430552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46000.737527430552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46000.737527430552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46000.737527430552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46000.737527430552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46000.737527430552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46000.737527430552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46000.737527430552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46000.737527430552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46000.737527430552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46000.737527430552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46000.737527430552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46000.737527430552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46000.737527430552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46000.737527430552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46000.737527430552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46000.737527430552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46000.737527430552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46000.737527430552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46000.737527430552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46000.737527430552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46000.737527430552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46000.737527430552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46000.737527430552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46000.737527430552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46000.737527430552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46000.737527430552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46000.737527430552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46000.737527430552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46000.737527430552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46000.737527430552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46000.737527430552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46000.737527430552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46000.737527430552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46000.737527430552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46000.737527430552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46000.737527430552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46000.737527430552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46000.737527430552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46000.737527430552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46000.737527430552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46000.737527430552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46000.737527430552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46000.737527430552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46000.737527430552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46000.737527430552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46000.737527430552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46000.737527430552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46000.737527430552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46000.737527430552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46000.737527430552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46000.737527430552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46000.737527430552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46000.737527430552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46000.737527430552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46000.737527430552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46000.737527430552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46000.737527430552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46000.737527430552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46000.737527430552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46000.737527430552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46000.737527430552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46000.737527430552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46000.737527430552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46000.737527430552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46000.737527430552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46000.737527430552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46000.737527430552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46000.737527430552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46000.737527430552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46000.737527430552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46000.737527430552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46000.737527430552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46000.737527430552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46000.737527430552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46000.737527430552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46000.737527430552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46000.737527430552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46000.737527430552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46000.737527430552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46000.737527430552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46000.737527430552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46000.737527430552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46000.737527430552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46000.737527430552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46000.737527430552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46000.737527430552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46000.737527430552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46000.737527430552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46000.737527430552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46000.737527430552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46000.737527430552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46000.737527430552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46000.737527430552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46000.737527430552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46000.737527430552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46000.737527430552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46000.737527430552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46000.737527430552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46000.737527430552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46000.737527430552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46000.737527430552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46000.737527430552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46000.737527430552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46000.737527430552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46000.737527430552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46000.737527430552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46000.737527430552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46000.737527430552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46000.737527430552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46000.737527430552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46000.737527430552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46000.737527430552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46000.737527430552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46000.737527430552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46000.737527430552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46000.737527430552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46000.737527430552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46000.737527430552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46000.737527430552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46000.737527430552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46000.737527430552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46000.737527430552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46000.737527430552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46000.737527430552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46000.737527430552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46000.737527430552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46000.737527430552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46000.737527430552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46000.737527430552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46000.737527430552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46000.737527430552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46000.737527430552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46000.737527430552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46000.737527430552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46000.737527430552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46000.737527430552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46000.737527430552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46000.737527430552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46000.737527430552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46000.737527430552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46000.737527430552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46000.737527430552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46000.737527430552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46000.737527430552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46000.737527430552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46000.737527430552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46000.737527430552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46000.737527430552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46000.737527430552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46000.737527430552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46000.737527430552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46000.737527430552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46000.737527430552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46000.737527430552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46000.737527430552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46000.737527430552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46000.737527430552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46000.737527430552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46000.737527430552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46000.737527430552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46000.737527430552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46000.737527430552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46000.737527430552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46000.737527430552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46000.737527430552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46000.737527430552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46000.737527430552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46000.737527430552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46000.737527430552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46000.737527430552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46000.737527430552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46000.737527430552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46000.737527430552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46000.737527430552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46000.737527430552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46000.737527430552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46000.737527430552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46000.737527430552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46000.737527430552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46000.737527430552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46000.737527430552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46000.737527430552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46000.737527430552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46000.737527430552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46000.737527430552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46000.737527430552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46000.737527430552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46000.737527430552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46000.737527430552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46000.737527430552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46000.737527430552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46000.737527430552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46000.737527430552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46000.737527430552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46000.737527430552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46000.737527430552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46000.737527430552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46000.737527430552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46000.737527430552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46000.737527430552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46000.737527430552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46000.737527430552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46000.737527430552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46000.737527430552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46000.737527430552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46000.737527430552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46000.737527430552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46000.737527430552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46000.737527430552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46000.737527430552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46000.737527430552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46000.737527430552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46000.737527430552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46000.737527430552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46000.737527430552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46000.737527430552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46000.737527430552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46000.737527430552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46000.737527430552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46000.737527430552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46000.737527430552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46000.737527430552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46000.737527430552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46000.737527430552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46000.737527430552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46000.737527430552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46000.737527430552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46000.737527430552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46000.737527430552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46000.737527430552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46000.737527430552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46000.737527430552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46000.737527430552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46000.737527430552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46000.737527430552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46000.737527430552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46000.737527430552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46000.737527430552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46000.737527430552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46000.737527430552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46000.737527430552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46000.737527430552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46000.737527430552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46000.737527430552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46000.737527430552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46000.737527430552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46000.737527430552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46000.737527430552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46000.737527430552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46000.737527430552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46000.737527430552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46000.737527430552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46000.737527430552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46000.737527430552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46000.737527430552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46000.737527430552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46000.737527430552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46000.737527430552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46000.737527430552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46000.737527430552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46000.737527430552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46000.737527430552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46000.737527430552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46000.737527430552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46000.737527430552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46000.737527430552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46000.737527430552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46000.737527430552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46000.737527430552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46000.737527430552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46000.737527430552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46000.737527430552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46000.737527430552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46000.737527430552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46000.737527430552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46000.737527430552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46000.737527430552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46000.737527430552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46000.737527430552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46000.737527430552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46000.737527430552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46000.737527430552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46000.737527430552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46000.737527430552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46000.737527430552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46000.737527430552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46000.737527430552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46000.737527430552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46000.737527430552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46000.737527430552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46000.737527430552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46000.737527430552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46000.737527430552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46000.737527430552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46000.737527430552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46000.737527430552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46000.737527430552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46000.737527430552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46000.737527430552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46000.737527430552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46000.737527430552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46000.737527430552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46000.737527430552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46000.737527430552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46000.737527430552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46000.737527430552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46000.737527430552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46000.737527430552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46000.737527430552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46000.737527430552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46000.737527430552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46000.737527430552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46000.737527430552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46000.737527430552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46000.737527430552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46000.737527430552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46000.737527430552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46000.737527430552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46000.737527430552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46000.737527430552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46000.737527430552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46000.737527430552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46000.737527430552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46000.737527430552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46000.737527430552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46000.737527430552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46000.737527430552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46000.737527430552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46000.737527430552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46000.737527430552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46000.737527430552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46000.737527430552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46000.737527430552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46000.737527430552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46000.737527430552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46000.737527430552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46000.737527430552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46000.737527430552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46000.737527430552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46000.737527430552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46000.737527430552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46000.737527430552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46000.737527430552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46000.737527430552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46000.737527430552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46000.737527430552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46000.737527430552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46000.737527430552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46000.737527430552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46000.737527430552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46000.737527430552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46000.737527430552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46000.737527430552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46000.737527430552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46000.737527430552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46000.737527430552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46000.737527430552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46000.737527430552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46000.737527430552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46000.737527430552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46000.737527430552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46000.737527430552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46000.737527430552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46000.737527430552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46000.737527430552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46000.737527430552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46000.737527430552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46000.737527430552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46000.737527430552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46000.737527430552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46000.737527430552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46000.737527430552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46000.737527430552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46000.737527430552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46000.737527430552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46000.737527430552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46000.737527430552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46000.737527430552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46000.737527430552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46000.737527430552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46000.737527430552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46000.737527430552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46000.737527430552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46000.737527430552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46000.737527430552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46000.737527430552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46000.737527430552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46000.737527430552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46000.737527430552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46000.737527430552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46000.737527430552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46000.737527430552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46000.737527430552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46000.737527430552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46000.737527430552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46000.737527430552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46000.737527430552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46000.737527430552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46000.737527430552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46000.737527430552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46000.737527430552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46000.737527430552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46000.737527430552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46000.737527430552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46000.737527430552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46000.737527430552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46000.737527430552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46000.737527430552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46000.737527430552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46000.737527430552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46000.737527430552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46000.737527430552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46000.737527430552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46000.737527430552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46000.737527430552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46000.737527430552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46000.737527430552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46000.737527430552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46000.737527430552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46000.737527430552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46000.737527430552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46000.737527430552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46000.737527430552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46000.737527430552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46000.737527430552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46000.737527430552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46000.737527430552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46000.737527430552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46000.737527430552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46000.737527430552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46000.737527430552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46000.737527430552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46000.737527430552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46000.737527430552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46000.737527430552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46000.737527430552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46000.737527430552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46000.737527430552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46000.737527430552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46000.737527430552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46000.737527430552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46000.737527430552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46000.737527430552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46000.737527430552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46000.737527430552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46000.737527430552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46000.737527430552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46000.737527430552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46000.737527430552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46000.737527430552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46000.737527430552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46000.737527430552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46000.737527430552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46000.737527430552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46000.737527430552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46000.737527430552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46000.737527430552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46000.737527430552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46000.737527430552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46000.737527430552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46000.737527430552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46000.737527430552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46000.737527430552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46000.737527430552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46000.737527430552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46000.737527430552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46000.737527430552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46000.737527430552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46000.737527430552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46000.737527430552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46000.737527430552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46000.737527430552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46000.737527430552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46000.737527430552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46000.737527430552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46000.737527430552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46000.737527430552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46000.737527430552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46000.737527430552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46000.737527430552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46000.737527430552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46000.737527430552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46000.737527430552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46000.737527430552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46000.737527430552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46000.737527430552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46000.737527430552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46000.737527430552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46000.737527430552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46000.737527430552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46000.737527430552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46000.737527430552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46000.737527430552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46000.737527430552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46000.737527430552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46000.737527430552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46000.737527430552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46000.737527430552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46000.737527430552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46000.737527430552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46000.737527430552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46000.737527430552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46000.737527430552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46000.737527430552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46000.737527430552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46000.737527430552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46000.737527430552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46000.737527430552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46000.737527430552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46000.737527430552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46000.737527430552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46000.737527430552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46000.737527430552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46000.737527430552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46000.737527430552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46000.737527430552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46000.737527430552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46000.737527430552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46000.737527430552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46000.737527430552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46000.737527430552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46000.737527430552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46000.737527430552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46000.737527430552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46000.737527430552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46000.737527430552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46000.737527430552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46000.737527430552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46000.737527430552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46000.737527430552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46000.737527430552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46000.737527430552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46000.737527430552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46000.737527430552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46000.737527430552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46000.737527430552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46000.737527430552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46000.737527430552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46000.737527430552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46000.737527430552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46000.737527430552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46000.737527430552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46000.737527430552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46000.737527430552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46000.737527430552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46000.737527430552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46000.737527430552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46000.737527430552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46000.737527430552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46000.737527430552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46000.737527430552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46000.737527430552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46000.737527430552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46000.737527430552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46000.737527430552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46000.737527430552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46000.737527430552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46000.737527430552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46000.737527430552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46000.737527430552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46000.737527430552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46000.737527430552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46000.737527430552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46000.737527430552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46000.737527430552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46000.737527430552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46000.737527430552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46000.737527430552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46000.737527430552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46000.737527430552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46000.737527430552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46000.737527430552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46000.737527430552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46000.737527430552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46000.737527430552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46000.737527430552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46000.737527430552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46000.737527430552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46000.737527430552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46000.737527430552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46000.737527430552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46000.737527430552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46000.737527430552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46000.737527430552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46000.737527430552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46000.737527430552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46000.737527430552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46000.737527430552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46000.737527430552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46000.737527430552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46000.737527430552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46000.737527430552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46000.737527430552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46000.737527430552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46000.737527430552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46000.737527430552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46000.737527430552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46000.737527430552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46000.737527430552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46000.737527430552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46000.737527430552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46000.737527430552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46000.737527430552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46000.737527430552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46000.737527430552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46000.737527430552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46000.737527430552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46000.737527430552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46000.737527430552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46000.737527430552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46000.737527430552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46000.737527430552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46000.737527430552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46000.737527430552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46000.737527430552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46000.737527430552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46000.737527430552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46000.737527430552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46000.737527430552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46000.737527430552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46000.737527430552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46000.737527430552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46000.737527430552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46000.737527430552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46000.737527430552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46000.737527430552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46000.737527430552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46000.737527430552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46000.737527430552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46000.737527430552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46000.737527430552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46000.737527430552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46000.737527430552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46000.737527430552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46000.737527430552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46000.737527430552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46000.737527430552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46000.737527430552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46000.737527430552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46000.737527430552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46000.737527430552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46000.737527430552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46000.737527430552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46000.737527430552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46000.737527430552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46000.737527430552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46000.737527430552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46000.737527430552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46000.737527430552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46000.737527430552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46000.737527430552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46000.737527430552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46000.737527430552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46000.737527430552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46000.737527430552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46000.737527430552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46000.737527430552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46000.737527430552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46000.737527430552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46000.737527430552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46000.737527430552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46000.737527430552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46000.737527430552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46000.737527430552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46000.737527430552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46000.737527430552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46000.737527430552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46000.737527430552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46000.737527430552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46000.737527430552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46000.737527430552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46000.737527430552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46000.737527430552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46000.737527430552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46000.737527430552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46000.737527430552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46000.737527430552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46000.737527430552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46000.737527430552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46000.737527430552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46000.737527430552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46000.737527430552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46000.737527430552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46000.737527430552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46000.737527430552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46000.737527430552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46000.737527430552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46000.737527430552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46000.737527430552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46000.737527430552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46000.737527430552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46000.737527430552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46000.737527430552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46000.737527430552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46000.737527430552</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297.2568098379561</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1.9433839120320044</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46000.737527430552</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0.41929826388513902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46000.737527430552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46000.737527430552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46000.737527430552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46000.737527430552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46000.737527430552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46000.737527430552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46000.737527430552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46000.737527430552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46000.737527430552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46000.737527430552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46000.737527430552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46000.737527430552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46000.737527430552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46000.737527430552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46000.737527430552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46000.737527430552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46000.737527430552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46000.737527430552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46000.737527430552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46000.737527430552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46000.737527430552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46000.737527430552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46000.737527430552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46000.737527430552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46000.737527430552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46000.737527430552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46000.737527430552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46000.737527430552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46000.737527430552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46000.737527430552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46000.737527430552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46000.737527430552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46000.737527430552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46000.737527430552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46000.737527430552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46000.737527430552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46000.737527430552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46000.737527430552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46000.737527430552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46000.737527430552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46000.737527430552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46000.737527430552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46000.737527430552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46000.737527430552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46000.737527430552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46000.737527430552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46000.737527430552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46000.737527430552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46000.737527430552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46000.737527430552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46000.737527430552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46000.737527430552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46000.737527430552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46000.737527430552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46000.737527430552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46000.737527430552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46000.737527430552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46000.737527430552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46000.737527430552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46000.737527430552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46000.737527430552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46000.737527430552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46000.737527430552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46000.737527430552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46000.737527430552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46000.737527430552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46000.737527430552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46000.737527430552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46000.737527430552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46000.737527430552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46000.737527430552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46000.737527430552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46000.737527430552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46000.737527430552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46000.737527430552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46000.737527430552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46000.737527430552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46000.737527430552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46000.737527430552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46000.737527430552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46000.737527430552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46000.737527430552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46000.737527430552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46000.737527430552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46000.737527430552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46000.737527430552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46000.737527430552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46000.737527430552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46000.737527430552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46000.737527430552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46000.737527430552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46000.737527430552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46000.737527430552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46000.737527430552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46000.737527430552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46000.737527430552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46000.737527430552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46000.737527430552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46000.737527430552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46000.737527430552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46000.737527430552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46000.737527430552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46000.737527430552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46000.737527430552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46000.737527430552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9" sqref="D1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108.90546724536398</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74.548650115735654</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52.076416319439886</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19.364228819438722</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3.6300390046235407</v>
      </c>
      <c r="H6" s="38">
        <v>45997.093599537038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100" t="s">
        <v>33434</v>
      </c>
      <c r="E7" s="37" t="s">
        <v>39109</v>
      </c>
      <c r="F7" s="38"/>
      <c r="G7" s="131">
        <f ca="1">IFERROR(NOW()-F7,"")</f>
        <v>46000.737527430552</v>
      </c>
      <c r="H7" s="38"/>
      <c r="I7" s="37" t="str">
        <f>IFERROR(VLOOKUP(D7,DB!A:F,6,0),"")</f>
        <v>SCECO</v>
      </c>
      <c r="J7" s="37" t="str">
        <f>IFERROR(VLOOKUP(D7,DB!A:G,7,0),"")</f>
        <v>Good</v>
      </c>
      <c r="K7" s="37"/>
      <c r="L7" s="37" t="str">
        <f>IFERROR(VLOOKUP(D7,DB!A:I,9,0),"")</f>
        <v>Latis</v>
      </c>
    </row>
    <row r="8" spans="1:13">
      <c r="A8" s="37"/>
      <c r="B8" s="37" t="str">
        <f>IFERROR(VLOOKUP(D8,DB!A:K,11,0),"")</f>
        <v/>
      </c>
      <c r="C8" s="37"/>
      <c r="D8" s="153"/>
      <c r="E8" s="37"/>
      <c r="F8" s="38"/>
      <c r="G8" s="131">
        <f ca="1">IFERROR(NOW()-F8,"")</f>
        <v>46000.737527430552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46000.737527430552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46000.737527430552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46000.737527430552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46000.737527430552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46000.737527430552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46000.737527430552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46000.737527430552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46000.737527430552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46000.737527430552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46000.737527430552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46000.737527430552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46000.737527430552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46000.737527430552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46000.737527430552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46000.737527430552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46000.737527430552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46000.737527430552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46000.737527430552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46000.737527430552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46000.737527430552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46000.737527430552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46000.737527430552</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39136</v>
      </c>
      <c r="B2" s="115" t="str">
        <f>IFERROR(VLOOKUP(D2,DB!A:K,11,0),"")</f>
        <v>R6</v>
      </c>
      <c r="C2" s="116">
        <v>1</v>
      </c>
      <c r="D2" s="115" t="s">
        <v>39092</v>
      </c>
      <c r="E2" s="138" t="s">
        <v>39106</v>
      </c>
      <c r="F2" s="117">
        <v>46000.641539351855</v>
      </c>
      <c r="G2" s="72">
        <f t="shared" ref="G2:G13" ca="1" si="0">IFERROR(NOW()-F2,"-")</f>
        <v>9.5988078697700985E-2</v>
      </c>
      <c r="H2" s="117">
        <v>46000.635659722226</v>
      </c>
      <c r="I2" s="115" t="str">
        <f>IFERROR(VLOOKUP(D2,DB!A:F,6,0),"")</f>
        <v>Generator-SG</v>
      </c>
      <c r="J2" s="115" t="str">
        <f>IFERROR(VLOOKUP(D2,DB!A:G,7,0),"")</f>
        <v>In progress</v>
      </c>
      <c r="K2" s="118" t="s">
        <v>39137</v>
      </c>
      <c r="L2" s="133" t="str">
        <f>IFERROR(VLOOKUP(D2,DB!A:I,9,0),"")</f>
        <v>Latis</v>
      </c>
    </row>
    <row r="3" spans="1:16382" ht="31.5" customHeight="1">
      <c r="A3" s="114"/>
      <c r="B3" s="115" t="str">
        <f>IFERROR(VLOOKUP(D3,DB!A:K,11,0),"")</f>
        <v/>
      </c>
      <c r="C3" s="116"/>
      <c r="D3" s="115"/>
      <c r="E3" s="138"/>
      <c r="F3" s="117"/>
      <c r="G3" s="72">
        <f t="shared" ca="1" si="0"/>
        <v>46000.737527430552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46000.737527430552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46000.737527430552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46000.737527430552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46000.737527430552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46000.737527430552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46000.737527430552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46000.737527430552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46000.737527430552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46000.737527430552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46000.737527430552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46000.737527430552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46000.737527430552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46000.737527430552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46000.737527430552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46000.737527430552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46000.737527430552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46000.737527430552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46000.737527430552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46000.737527430552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46000.737527430552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46000.737527430552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46000.737527430552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46000.737527430552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46000.737527430552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46000.737527430552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46000.737527430552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46000.737527430552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46000.737527430552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46000.737527430552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46000.737527430552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46000.737527430552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46000.737527430552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46000.737527430552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46000.737527430552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46000.737527430552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46000.737527430552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46000.737527430552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46000.737527430552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46000.737527430552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46000.737527430552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46000.737527430552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46000.737527430552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46000.737527430552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46000.737527430552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46000.737527430552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46000.737527430552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46000.737527430552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46000.737527430552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46000.737527430552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46000.737527430552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46000.737527430552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46000.737527430552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46000.737527430552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46000.737527430552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46000.737527430552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46000.737527430552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46000.737527430552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46000.737527430552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46000.737527430552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46000.737527430552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46000.737527430552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46000.737527430552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46000.737527430552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46000.737527430552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46000.737527430552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46000.737527430552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46000.737527430552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46000.737527430552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46000.737527430552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46000.737527430552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46000.737527430552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46000.737527430552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46000.737527430552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46000.737527430552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46000.737527430552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46000.737527430552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46000.737527430552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46000.737527430552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46000.737527430552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46000.737527430552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46000.737527430552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46000.737527430552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46000.737527430552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46000.737527430552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46000.737527430552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46000.737527430552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46000.737527430552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46000.737527430552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46000.737527430552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46000.737527430552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46000.737527430552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46000.737527430552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46000.737527430552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46000.737527430552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46000.737527430552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46000.737527430552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46000.737527430552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46000.737527430552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46000.737527430552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46000.737527430552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46000.737527430552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46000.737527430552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46000.737527430552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46000.737527430552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46000.737527430552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46000.737527430552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46000.737527430552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46000.737527430552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46000.737527430552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46000.737527430552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46000.737527430552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46000.737527430552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46000.737527430552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46000.737527430552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46000.737527430552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46000.737527430552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46000.737527430552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46000.737527430552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46000.737527430552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46000.737527430552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46000.737527430552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46000.737527430552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46000.737527430552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46000.737527430552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46000.737527430552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46000.737527430552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46000.737527430552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46000.737527430552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46000.737527430552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46000.737527430552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46000.737527430552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46000.737527430552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46000.737527430552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46000.737527430552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46000.737527430552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46000.737527430552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46000.737527430552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46000.737527430552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46000.737527430552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46000.737527430552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46000.737527430552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46000.737527430552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46000.737527430552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46000.737527430552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46000.737527430552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46000.737527430552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46000.737527430552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46000.737527430552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46000.737527430552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46000.737527430552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46000.737527430552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46000.737527430552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46000.737527430552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46000.737527430552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46000.737527430552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46000.737527430552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46000.737527430552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46000.737527430552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46000.737527430552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46000.737527430552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46000.737527430552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46000.737527430552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46000.737527430552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46000.737527430552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46000.737527430552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46000.737527430552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46000.737527430552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46000.737527430552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46000.737527430552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46000.737527430552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46000.737527430552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46000.737527430552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46000.737527430552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46000.737527430552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46000.737527430552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46000.737527430552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46000.737527430552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46000.737527430552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46000.737527430552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46000.737527430552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46000.737527430552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46000.737527430552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46000.737527430552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46000.737527430552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46000.737527430552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46000.737527430552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46000.737527430552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46000.737527430552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46000.737527430552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46000.737527430552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46000.737527430552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46000.737527430552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46000.737527430552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46000.737527430552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46000.737527430552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46000.737527430552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46000.737527430552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46000.737527430552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46000.737527430552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46000.737527430552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46000.737527430552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46000.737527430552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46000.737527430552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46000.737527430552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46000.737527430552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46000.737527430552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46000.737527430552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46000.737527430552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46000.737527430552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46000.737527430552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46000.737527430552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46000.737527430552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46000.737527430552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46000.737527430552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46000.737527430552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46000.737527430552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46000.737527430552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46000.737527430552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46000.737527430552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46000.737527430552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46000.737527430552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46000.737527430552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46000.737527430552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46000.737527430552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46000.737527430552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46000.737527430552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46000.737527430552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46000.737527430552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46000.737527430552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46000.737527430552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46000.737527430552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46000.737527430552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46000.737527430552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46000.737527430552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46000.737527430552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46000.737527430552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46000.737527430552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46000.737527430552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46000.737527430552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46000.737527430552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46000.737527430552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46000.737527430552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46000.737527430552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46000.737527430552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46000.737527430552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46000.737527430552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46000.737527430552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46000.737527430552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46000.737527430552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46000.737527430552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46000.737527430552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46000.737527430552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46000.737527430552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46000.737527430552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46000.737527430552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46000.737527430552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46000.737527430552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46000.737527430552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46000.737527430552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46000.737527430552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46000.737527430552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46000.737527430552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46000.737527430552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46000.737527430552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46000.737527430552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46000.737527430552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46000.737527430552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46000.737527430552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46000.737527430552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46000.737527430552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46000.737527430552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46000.737527430552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46000.737527430552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46000.737527430552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46000.737527430552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46000.737527430552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46000.737527430552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46000.737527430552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46000.737527430552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46000.737527430552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46000.737527430552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46000.737527430552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46000.737527430552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46000.737527430552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46000.737527430552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46000.737527430552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46000.737527430552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46000.737527430552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46000.737527430552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46000.737527430552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46000.737527430552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46000.737527430552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46000.737527430552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46000.737527430552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46000.737527430552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46000.737527430552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46000.737527430552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46000.737527430552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46000.737527430552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46000.737527430552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46000.737527430552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46000.737527430552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46000.737527430552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46000.737527430552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46000.737527430552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46000.737527430552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46000.737527430552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46000.737527430552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46000.737527430552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46000.737527430552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46000.737527430552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46000.737527430552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46000.737527430552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46000.737527430552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46000.737527430552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46000.737527430552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46000.737527430552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46000.737527430552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46000.737527430552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46000.737527430552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46000.737527430552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46000.737527430552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46000.737527430552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46000.737527430552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46000.737527430552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46000.737527430552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46000.737527430552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46000.737527430552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46000.737527430552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46000.737527430552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46000.737527430552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46000.737527430552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46000.737527430552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46000.737527430552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46000.737527430552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46000.737527430552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46000.737527430552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46000.737527430552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46000.737527430552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46000.737527430552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46000.737527430552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46000.737527430552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46000.737527430552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46000.737527430552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46000.737527430552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46000.737527430552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46000.737527430552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46000.737527430552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46000.737527430552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46000.737527430552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46000.737527430552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46000.737527430552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46000.737527430552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46000.737527430552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46000.737527430552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46000.737527430552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46000.737527430552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46000.737527430552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46000.737527430552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46000.737527430552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46000.737527430552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46000.737527430552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46000.737527430552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46000.737527430552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46000.737527430552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46000.737527430552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46000.737527430552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46000.737527430552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46000.737527430552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46000.737527430552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46000.737527430552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46000.737527430552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46000.737527430552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46000.737527430552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46000.737527430552</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46000.737527430552</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